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604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Sheet1!$A$1:$P$45</definedName>
  </definedNames>
  <calcPr calcId="145621"/>
  <fileRecoveryPr autoRecover="0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M27" i="1"/>
  <c r="M26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M24" i="1" l="1"/>
  <c r="L24" i="1"/>
  <c r="K24" i="1"/>
  <c r="J24" i="1"/>
  <c r="I24" i="1"/>
  <c r="H24" i="1"/>
  <c r="G24" i="1"/>
  <c r="F24" i="1"/>
  <c r="E24" i="1"/>
  <c r="M6" i="1" l="1"/>
  <c r="M5" i="1"/>
  <c r="L6" i="1"/>
  <c r="L5" i="1"/>
  <c r="K6" i="1"/>
  <c r="K5" i="1"/>
  <c r="J6" i="1"/>
  <c r="J5" i="1"/>
  <c r="H6" i="1"/>
  <c r="G6" i="1"/>
  <c r="F6" i="1"/>
  <c r="E6" i="1"/>
  <c r="H5" i="1"/>
  <c r="G5" i="1"/>
  <c r="F5" i="1"/>
  <c r="E5" i="1"/>
  <c r="P6" i="1" l="1"/>
  <c r="P5" i="1"/>
  <c r="I6" i="1"/>
  <c r="I5" i="1"/>
  <c r="D9" i="1" l="1"/>
  <c r="J9" i="1" s="1"/>
  <c r="D10" i="1"/>
  <c r="J10" i="1" s="1"/>
  <c r="D11" i="1"/>
  <c r="J11" i="1" s="1"/>
  <c r="D12" i="1"/>
  <c r="D13" i="1"/>
  <c r="D14" i="1"/>
  <c r="P14" i="1" s="1"/>
  <c r="D15" i="1"/>
  <c r="J15" i="1" s="1"/>
  <c r="D16" i="1"/>
  <c r="J16" i="1" s="1"/>
  <c r="D17" i="1"/>
  <c r="J17" i="1" s="1"/>
  <c r="D18" i="1"/>
  <c r="J18" i="1" s="1"/>
  <c r="D19" i="1"/>
  <c r="J19" i="1" s="1"/>
  <c r="D28" i="1"/>
  <c r="D26" i="1"/>
  <c r="D8" i="1"/>
  <c r="J8" i="1" s="1"/>
  <c r="C35" i="1"/>
  <c r="Q6" i="1"/>
  <c r="Q5" i="1"/>
  <c r="O5" i="1"/>
  <c r="N6" i="1"/>
  <c r="N5" i="1"/>
  <c r="O6" i="1"/>
  <c r="P13" i="1" l="1"/>
  <c r="J13" i="1"/>
  <c r="P12" i="1"/>
  <c r="J12" i="1"/>
  <c r="I16" i="1"/>
  <c r="N12" i="1"/>
  <c r="K8" i="1"/>
  <c r="H19" i="1"/>
  <c r="M15" i="1"/>
  <c r="I11" i="1"/>
  <c r="M18" i="1"/>
  <c r="M10" i="1"/>
  <c r="K17" i="1"/>
  <c r="Q13" i="1"/>
  <c r="L9" i="1"/>
  <c r="E17" i="1"/>
  <c r="F9" i="1"/>
  <c r="F13" i="1"/>
  <c r="F18" i="1"/>
  <c r="G10" i="1"/>
  <c r="G15" i="1"/>
  <c r="G19" i="1"/>
  <c r="H11" i="1"/>
  <c r="H16" i="1"/>
  <c r="I8" i="1"/>
  <c r="I12" i="1"/>
  <c r="I17" i="1"/>
  <c r="K9" i="1"/>
  <c r="K13" i="1"/>
  <c r="K18" i="1"/>
  <c r="L10" i="1"/>
  <c r="L15" i="1"/>
  <c r="L19" i="1"/>
  <c r="M11" i="1"/>
  <c r="M16" i="1"/>
  <c r="O12" i="1"/>
  <c r="N13" i="1"/>
  <c r="Q14" i="1"/>
  <c r="E8" i="1"/>
  <c r="E13" i="1"/>
  <c r="E18" i="1"/>
  <c r="F10" i="1"/>
  <c r="F15" i="1"/>
  <c r="F19" i="1"/>
  <c r="G11" i="1"/>
  <c r="G16" i="1"/>
  <c r="H8" i="1"/>
  <c r="H12" i="1"/>
  <c r="H17" i="1"/>
  <c r="I9" i="1"/>
  <c r="I13" i="1"/>
  <c r="I18" i="1"/>
  <c r="K10" i="1"/>
  <c r="K15" i="1"/>
  <c r="K19" i="1"/>
  <c r="L11" i="1"/>
  <c r="L16" i="1"/>
  <c r="M8" i="1"/>
  <c r="M12" i="1"/>
  <c r="M17" i="1"/>
  <c r="O13" i="1"/>
  <c r="N14" i="1"/>
  <c r="E15" i="1"/>
  <c r="E19" i="1"/>
  <c r="F11" i="1"/>
  <c r="F16" i="1"/>
  <c r="G8" i="1"/>
  <c r="G12" i="1"/>
  <c r="G17" i="1"/>
  <c r="H9" i="1"/>
  <c r="H13" i="1"/>
  <c r="H18" i="1"/>
  <c r="I10" i="1"/>
  <c r="I15" i="1"/>
  <c r="I19" i="1"/>
  <c r="K11" i="1"/>
  <c r="K16" i="1"/>
  <c r="L8" i="1"/>
  <c r="L12" i="1"/>
  <c r="L17" i="1"/>
  <c r="M9" i="1"/>
  <c r="M13" i="1"/>
  <c r="M19" i="1"/>
  <c r="O14" i="1"/>
  <c r="Q12" i="1"/>
  <c r="E16" i="1"/>
  <c r="F8" i="1"/>
  <c r="F12" i="1"/>
  <c r="F17" i="1"/>
  <c r="G9" i="1"/>
  <c r="G13" i="1"/>
  <c r="G18" i="1"/>
  <c r="H10" i="1"/>
  <c r="H15" i="1"/>
  <c r="K12" i="1"/>
  <c r="L13" i="1"/>
  <c r="L18" i="1"/>
  <c r="E11" i="1"/>
  <c r="E10" i="1"/>
  <c r="E9" i="1"/>
  <c r="E12" i="1"/>
</calcChain>
</file>

<file path=xl/sharedStrings.xml><?xml version="1.0" encoding="utf-8"?>
<sst xmlns="http://schemas.openxmlformats.org/spreadsheetml/2006/main" count="63" uniqueCount="62">
  <si>
    <r>
      <t>리본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폭</t>
    </r>
    <r>
      <rPr>
        <b/>
        <sz val="8"/>
        <rFont val="Arial"/>
        <family val="2"/>
      </rPr>
      <t xml:space="preserve"> 50mm </t>
    </r>
    <r>
      <rPr>
        <b/>
        <sz val="8"/>
        <rFont val="돋움"/>
        <family val="3"/>
        <charset val="129"/>
      </rPr>
      <t>또는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그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이하</t>
    </r>
    <r>
      <rPr>
        <b/>
        <sz val="8"/>
        <rFont val="Arial"/>
        <family val="2"/>
      </rPr>
      <t xml:space="preserve"> </t>
    </r>
  </si>
  <si>
    <r>
      <rPr>
        <b/>
        <sz val="6"/>
        <rFont val="돋움"/>
        <family val="3"/>
        <charset val="129"/>
      </rPr>
      <t>리본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길이</t>
    </r>
    <r>
      <rPr>
        <b/>
        <sz val="6"/>
        <rFont val="Arial"/>
        <family val="2"/>
      </rPr>
      <t xml:space="preserve"> (m)</t>
    </r>
    <phoneticPr fontId="23" type="noConversion"/>
  </si>
  <si>
    <r>
      <rPr>
        <b/>
        <sz val="6"/>
        <rFont val="돋움"/>
        <family val="3"/>
        <charset val="129"/>
      </rPr>
      <t>리본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가격</t>
    </r>
    <phoneticPr fontId="23" type="noConversion"/>
  </si>
  <si>
    <r>
      <t xml:space="preserve">m </t>
    </r>
    <r>
      <rPr>
        <b/>
        <sz val="6"/>
        <rFont val="돋움"/>
        <family val="3"/>
        <charset val="129"/>
      </rPr>
      <t>당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리본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가격</t>
    </r>
    <phoneticPr fontId="23" type="noConversion"/>
  </si>
  <si>
    <t>양면 새틴 7mm</t>
  </si>
  <si>
    <t>양면 새틴 15mm</t>
  </si>
  <si>
    <t>양면 새틴 25mm</t>
  </si>
  <si>
    <t>폴리에스터 45mm</t>
  </si>
  <si>
    <t>폴리에스터 100mm</t>
  </si>
  <si>
    <t>열 전사 재료</t>
  </si>
  <si>
    <t>단면 새틴 25mm</t>
  </si>
  <si>
    <t>단면 새틴 38mm</t>
  </si>
  <si>
    <t>다이아몬드 라벨 50mm</t>
  </si>
  <si>
    <t>다이아몬드 라벨  75mm</t>
  </si>
  <si>
    <t>다이아몬드 라벨 100mm</t>
  </si>
  <si>
    <t>원가 계산표</t>
    <phoneticPr fontId="23" type="noConversion"/>
  </si>
  <si>
    <t>리본 인쇄 비용 2018년</t>
    <phoneticPr fontId="23" type="noConversion"/>
  </si>
  <si>
    <r>
      <rPr>
        <b/>
        <sz val="6"/>
        <rFont val="돋움"/>
        <family val="3"/>
        <charset val="129"/>
      </rPr>
      <t>울트라 브라이트 화이트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울트라 실버    울트라옐로우울트라 블루울트라 P핑크</t>
    </r>
    <r>
      <rPr>
        <b/>
        <sz val="6"/>
        <rFont val="Arial"/>
        <family val="2"/>
      </rPr>
      <t xml:space="preserve">  </t>
    </r>
    <r>
      <rPr>
        <b/>
        <sz val="6"/>
        <rFont val="돋움"/>
        <family val="3"/>
        <charset val="129"/>
      </rPr>
      <t>울트라오렌지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울트라 라임</t>
    </r>
    <r>
      <rPr>
        <b/>
        <sz val="6"/>
        <rFont val="Arial"/>
        <family val="2"/>
      </rPr>
      <t xml:space="preserve"> (60M)</t>
    </r>
    <phoneticPr fontId="23" type="noConversion"/>
  </si>
  <si>
    <r>
      <rPr>
        <b/>
        <sz val="6"/>
        <rFont val="돋움"/>
        <family val="3"/>
        <charset val="129"/>
      </rPr>
      <t xml:space="preserve">울트라 메탈릭 골드 </t>
    </r>
    <r>
      <rPr>
        <b/>
        <sz val="6"/>
        <rFont val="Arial"/>
        <family val="2"/>
      </rPr>
      <t>(60M)</t>
    </r>
    <phoneticPr fontId="23" type="noConversion"/>
  </si>
  <si>
    <r>
      <rPr>
        <b/>
        <sz val="6"/>
        <rFont val="돋움"/>
        <family val="3"/>
        <charset val="129"/>
      </rPr>
      <t>로즈 핑크</t>
    </r>
    <r>
      <rPr>
        <b/>
        <sz val="6"/>
        <rFont val="Arial"/>
        <family val="2"/>
      </rPr>
      <t xml:space="preserve"> (50M)</t>
    </r>
    <phoneticPr fontId="23" type="noConversion"/>
  </si>
  <si>
    <r>
      <rPr>
        <b/>
        <sz val="6"/>
        <rFont val="돋움"/>
        <family val="3"/>
        <charset val="129"/>
      </rPr>
      <t xml:space="preserve">매트 실버 매트 라이트 골드 &amp; 화이트 </t>
    </r>
    <r>
      <rPr>
        <b/>
        <sz val="6"/>
        <rFont val="Arial"/>
        <family val="2"/>
      </rPr>
      <t xml:space="preserve"> (60M)</t>
    </r>
    <phoneticPr fontId="23" type="noConversion"/>
  </si>
  <si>
    <r>
      <rPr>
        <b/>
        <sz val="6"/>
        <rFont val="돋움"/>
        <family val="3"/>
        <charset val="129"/>
      </rPr>
      <t>일반 색상</t>
    </r>
    <r>
      <rPr>
        <b/>
        <sz val="6"/>
        <rFont val="Arial"/>
        <family val="2"/>
      </rPr>
      <t xml:space="preserve"> (60M)</t>
    </r>
    <phoneticPr fontId="23" type="noConversion"/>
  </si>
  <si>
    <r>
      <rPr>
        <b/>
        <sz val="6"/>
        <rFont val="돋움"/>
        <family val="3"/>
        <charset val="129"/>
      </rPr>
      <t>블랙</t>
    </r>
    <r>
      <rPr>
        <b/>
        <sz val="6"/>
        <rFont val="Arial"/>
        <family val="2"/>
      </rPr>
      <t xml:space="preserve">           (60M)</t>
    </r>
    <phoneticPr fontId="23" type="noConversion"/>
  </si>
  <si>
    <t>메탈릭 골드, 실버, 레드&amp;블루(60M)</t>
    <phoneticPr fontId="23" type="noConversion"/>
  </si>
  <si>
    <r>
      <rPr>
        <b/>
        <sz val="6"/>
        <rFont val="돋움"/>
        <family val="3"/>
        <charset val="129"/>
      </rPr>
      <t>세탁 가능 블랙</t>
    </r>
    <r>
      <rPr>
        <b/>
        <sz val="6"/>
        <rFont val="Arial"/>
        <family val="2"/>
      </rPr>
      <t xml:space="preserve"> (50M)</t>
    </r>
    <phoneticPr fontId="23" type="noConversion"/>
  </si>
  <si>
    <r>
      <rPr>
        <b/>
        <sz val="6"/>
        <rFont val="돋움"/>
        <family val="3"/>
        <charset val="129"/>
      </rPr>
      <t xml:space="preserve">세탁 가능 레드, 블루 &amp; 그린 </t>
    </r>
    <r>
      <rPr>
        <b/>
        <sz val="6"/>
        <rFont val="Arial"/>
        <family val="2"/>
      </rPr>
      <t xml:space="preserve"> (50M)</t>
    </r>
    <phoneticPr fontId="23" type="noConversion"/>
  </si>
  <si>
    <r>
      <rPr>
        <b/>
        <sz val="6"/>
        <rFont val="돋움"/>
        <family val="3"/>
        <charset val="129"/>
      </rPr>
      <t>세탁 가능 골드</t>
    </r>
    <r>
      <rPr>
        <b/>
        <sz val="6"/>
        <rFont val="Arial"/>
        <family val="2"/>
      </rPr>
      <t xml:space="preserve"> (50M)</t>
    </r>
    <phoneticPr fontId="23" type="noConversion"/>
  </si>
  <si>
    <r>
      <rPr>
        <b/>
        <sz val="6"/>
        <rFont val="돋움"/>
        <family val="3"/>
        <charset val="129"/>
      </rPr>
      <t>포일 별 가격</t>
    </r>
    <r>
      <rPr>
        <b/>
        <sz val="6"/>
        <rFont val="Arial"/>
        <family val="2"/>
      </rPr>
      <t xml:space="preserve"> ---&gt;</t>
    </r>
    <phoneticPr fontId="23" type="noConversion"/>
  </si>
  <si>
    <r>
      <rPr>
        <b/>
        <sz val="6"/>
        <rFont val="돋움"/>
        <family val="3"/>
        <charset val="129"/>
      </rPr>
      <t>토피</t>
    </r>
    <r>
      <rPr>
        <b/>
        <sz val="6"/>
        <rFont val="Arial"/>
        <family val="2"/>
      </rPr>
      <t xml:space="preserve"> (60M)</t>
    </r>
    <phoneticPr fontId="23" type="noConversion"/>
  </si>
  <si>
    <r>
      <rPr>
        <b/>
        <sz val="6"/>
        <rFont val="돋움"/>
        <family val="3"/>
        <charset val="129"/>
      </rPr>
      <t>세탁 가능 핑크 &amp; 실버</t>
    </r>
    <r>
      <rPr>
        <b/>
        <sz val="6"/>
        <rFont val="Arial"/>
        <family val="2"/>
      </rPr>
      <t xml:space="preserve"> (50M)</t>
    </r>
    <phoneticPr fontId="23" type="noConversion"/>
  </si>
  <si>
    <r>
      <rPr>
        <b/>
        <sz val="10"/>
        <rFont val="돋움"/>
        <family val="3"/>
        <charset val="129"/>
      </rPr>
      <t>멀티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리본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인쇄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비용</t>
    </r>
    <r>
      <rPr>
        <b/>
        <sz val="10"/>
        <rFont val="Arial"/>
        <family val="2"/>
      </rPr>
      <t xml:space="preserve"> </t>
    </r>
    <phoneticPr fontId="23" type="noConversion"/>
  </si>
  <si>
    <t>리본 길이 (m)</t>
  </si>
  <si>
    <t>리본 가격</t>
  </si>
  <si>
    <t>m 당 리본 가격</t>
  </si>
  <si>
    <t>메탈릭 골드, 실버, 레드&amp;블루(60M)</t>
  </si>
  <si>
    <t>울트라 브라이트 화이트 울트라 실버    울트라옐로우울트라 블루울트라 P핑크  울트라오렌지 울트라 라임 (60M)</t>
  </si>
  <si>
    <t>울트라 메탈릭 골드 (60M)</t>
  </si>
  <si>
    <t>로즈 핑크 (50M)</t>
  </si>
  <si>
    <t>토피 (60M)</t>
  </si>
  <si>
    <t>매트 실버 매트 라이트 골드 &amp; 화이트  (60M)</t>
  </si>
  <si>
    <t>일반 색상 (60M)</t>
  </si>
  <si>
    <t>블랙           (60M)</t>
  </si>
  <si>
    <r>
      <rPr>
        <sz val="6"/>
        <rFont val="돋움"/>
        <family val="3"/>
        <charset val="129"/>
      </rPr>
      <t>양면</t>
    </r>
    <r>
      <rPr>
        <sz val="6"/>
        <rFont val="Arial"/>
        <family val="2"/>
      </rPr>
      <t xml:space="preserve"> </t>
    </r>
    <r>
      <rPr>
        <sz val="6"/>
        <rFont val="돋움"/>
        <family val="3"/>
        <charset val="129"/>
      </rPr>
      <t>새틴</t>
    </r>
    <r>
      <rPr>
        <sz val="6"/>
        <rFont val="Arial"/>
        <family val="2"/>
      </rPr>
      <t xml:space="preserve"> 10mm</t>
    </r>
    <phoneticPr fontId="23" type="noConversion"/>
  </si>
  <si>
    <r>
      <rPr>
        <sz val="6"/>
        <rFont val="돋움"/>
        <family val="3"/>
        <charset val="129"/>
      </rPr>
      <t>양면</t>
    </r>
    <r>
      <rPr>
        <sz val="6"/>
        <rFont val="Arial"/>
        <family val="2"/>
      </rPr>
      <t xml:space="preserve"> </t>
    </r>
    <r>
      <rPr>
        <sz val="6"/>
        <rFont val="돋움"/>
        <family val="3"/>
        <charset val="129"/>
      </rPr>
      <t>새틴</t>
    </r>
    <r>
      <rPr>
        <sz val="6"/>
        <rFont val="Arial"/>
        <family val="2"/>
      </rPr>
      <t xml:space="preserve"> 10mm x 5</t>
    </r>
    <phoneticPr fontId="23" type="noConversion"/>
  </si>
  <si>
    <r>
      <rPr>
        <sz val="6"/>
        <rFont val="돋움"/>
        <family val="3"/>
        <charset val="129"/>
      </rPr>
      <t>양면</t>
    </r>
    <r>
      <rPr>
        <sz val="6"/>
        <rFont val="Arial"/>
        <family val="2"/>
      </rPr>
      <t xml:space="preserve"> </t>
    </r>
    <r>
      <rPr>
        <sz val="6"/>
        <rFont val="돋움"/>
        <family val="3"/>
        <charset val="129"/>
      </rPr>
      <t>새틴</t>
    </r>
    <r>
      <rPr>
        <sz val="6"/>
        <rFont val="Arial"/>
        <family val="2"/>
      </rPr>
      <t xml:space="preserve"> 15mm x 4</t>
    </r>
    <phoneticPr fontId="23" type="noConversion"/>
  </si>
  <si>
    <r>
      <rPr>
        <sz val="6"/>
        <rFont val="돋움"/>
        <family val="3"/>
        <charset val="129"/>
      </rPr>
      <t>양면</t>
    </r>
    <r>
      <rPr>
        <sz val="6"/>
        <rFont val="Arial"/>
        <family val="2"/>
      </rPr>
      <t xml:space="preserve"> </t>
    </r>
    <r>
      <rPr>
        <sz val="6"/>
        <rFont val="돋움"/>
        <family val="3"/>
        <charset val="129"/>
      </rPr>
      <t>새틴</t>
    </r>
    <r>
      <rPr>
        <sz val="6"/>
        <rFont val="Arial"/>
        <family val="2"/>
      </rPr>
      <t xml:space="preserve"> 25mm x3</t>
    </r>
    <phoneticPr fontId="23" type="noConversion"/>
  </si>
  <si>
    <t xml:space="preserve">멀티 어댑터 리본 폭 </t>
    <phoneticPr fontId="23" type="noConversion"/>
  </si>
  <si>
    <t>참고:</t>
    <phoneticPr fontId="23" type="noConversion"/>
  </si>
  <si>
    <t xml:space="preserve">위의 비용은 세금을 포함한 가격입니다. </t>
    <phoneticPr fontId="23" type="noConversion"/>
  </si>
  <si>
    <r>
      <rPr>
        <b/>
        <sz val="6"/>
        <rFont val="돋움"/>
        <family val="3"/>
        <charset val="129"/>
      </rPr>
      <t xml:space="preserve">제작 비용 예 </t>
    </r>
    <r>
      <rPr>
        <b/>
        <sz val="6"/>
        <rFont val="Arial"/>
        <family val="2"/>
      </rPr>
      <t>:</t>
    </r>
    <phoneticPr fontId="23" type="noConversion"/>
  </si>
  <si>
    <t>미터 당 리본 인쇄 비용</t>
    <phoneticPr fontId="23" type="noConversion"/>
  </si>
  <si>
    <t>길이</t>
    <phoneticPr fontId="23" type="noConversion"/>
  </si>
  <si>
    <t>총액</t>
    <phoneticPr fontId="23" type="noConversion"/>
  </si>
  <si>
    <r>
      <rPr>
        <b/>
        <sz val="7"/>
        <color rgb="FF2006BA"/>
        <rFont val="돋움"/>
        <family val="3"/>
        <charset val="129"/>
      </rPr>
      <t>이</t>
    </r>
    <r>
      <rPr>
        <b/>
        <sz val="7"/>
        <color rgb="FF2006BA"/>
        <rFont val="Arial"/>
        <family val="2"/>
      </rPr>
      <t xml:space="preserve"> </t>
    </r>
    <r>
      <rPr>
        <b/>
        <sz val="7"/>
        <color rgb="FF2006BA"/>
        <rFont val="돋움"/>
        <family val="3"/>
        <charset val="129"/>
      </rPr>
      <t>문서는</t>
    </r>
    <r>
      <rPr>
        <b/>
        <sz val="7"/>
        <color rgb="FF2006BA"/>
        <rFont val="Arial"/>
        <family val="2"/>
      </rPr>
      <t xml:space="preserve"> </t>
    </r>
    <r>
      <rPr>
        <b/>
        <sz val="7"/>
        <color rgb="FF2006BA"/>
        <rFont val="돋움"/>
        <family val="3"/>
        <charset val="129"/>
      </rPr>
      <t>리본과</t>
    </r>
    <r>
      <rPr>
        <b/>
        <sz val="7"/>
        <color rgb="FF2006BA"/>
        <rFont val="Arial"/>
        <family val="2"/>
      </rPr>
      <t xml:space="preserve"> </t>
    </r>
    <r>
      <rPr>
        <b/>
        <sz val="7"/>
        <color rgb="FF2006BA"/>
        <rFont val="돋움"/>
        <family val="3"/>
        <charset val="129"/>
      </rPr>
      <t>포일</t>
    </r>
    <r>
      <rPr>
        <b/>
        <sz val="7"/>
        <color rgb="FF2006BA"/>
        <rFont val="Arial"/>
        <family val="2"/>
      </rPr>
      <t xml:space="preserve"> </t>
    </r>
    <r>
      <rPr>
        <b/>
        <sz val="7"/>
        <color rgb="FF2006BA"/>
        <rFont val="돋움"/>
        <family val="3"/>
        <charset val="129"/>
      </rPr>
      <t>비용을</t>
    </r>
    <r>
      <rPr>
        <b/>
        <sz val="7"/>
        <color rgb="FF2006BA"/>
        <rFont val="Arial"/>
        <family val="2"/>
      </rPr>
      <t xml:space="preserve"> </t>
    </r>
    <r>
      <rPr>
        <b/>
        <sz val="7"/>
        <color rgb="FF2006BA"/>
        <rFont val="돋움"/>
        <family val="3"/>
        <charset val="129"/>
      </rPr>
      <t>수정하여</t>
    </r>
    <r>
      <rPr>
        <b/>
        <sz val="7"/>
        <color rgb="FF2006BA"/>
        <rFont val="Arial"/>
        <family val="2"/>
      </rPr>
      <t xml:space="preserve"> </t>
    </r>
    <r>
      <rPr>
        <b/>
        <sz val="7"/>
        <color rgb="FF2006BA"/>
        <rFont val="돋움"/>
        <family val="3"/>
        <charset val="129"/>
      </rPr>
      <t>사용할</t>
    </r>
    <r>
      <rPr>
        <b/>
        <sz val="7"/>
        <color rgb="FF2006BA"/>
        <rFont val="Arial"/>
        <family val="2"/>
      </rPr>
      <t xml:space="preserve"> </t>
    </r>
    <r>
      <rPr>
        <b/>
        <sz val="7"/>
        <color rgb="FF2006BA"/>
        <rFont val="돋움"/>
        <family val="3"/>
        <charset val="129"/>
      </rPr>
      <t>수</t>
    </r>
    <r>
      <rPr>
        <b/>
        <sz val="7"/>
        <color rgb="FF2006BA"/>
        <rFont val="Arial"/>
        <family val="2"/>
      </rPr>
      <t xml:space="preserve"> </t>
    </r>
    <r>
      <rPr>
        <b/>
        <sz val="7"/>
        <color rgb="FF2006BA"/>
        <rFont val="돋움"/>
        <family val="3"/>
        <charset val="129"/>
      </rPr>
      <t>있습니다</t>
    </r>
    <r>
      <rPr>
        <b/>
        <sz val="7"/>
        <color rgb="FF2006BA"/>
        <rFont val="Arial"/>
        <family val="2"/>
      </rPr>
      <t xml:space="preserve">. </t>
    </r>
    <phoneticPr fontId="23" type="noConversion"/>
  </si>
  <si>
    <r>
      <rPr>
        <b/>
        <sz val="7"/>
        <color indexed="20"/>
        <rFont val="돋움"/>
        <family val="3"/>
        <charset val="129"/>
      </rPr>
      <t>팁</t>
    </r>
    <r>
      <rPr>
        <b/>
        <sz val="7"/>
        <color indexed="20"/>
        <rFont val="Arial"/>
        <family val="2"/>
      </rPr>
      <t xml:space="preserve"> : </t>
    </r>
    <r>
      <rPr>
        <b/>
        <sz val="7"/>
        <color indexed="20"/>
        <rFont val="돋움"/>
        <family val="3"/>
        <charset val="129"/>
      </rPr>
      <t>판매가를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책정할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때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인쇄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오류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비용과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인건비를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추가하여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판매하시기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바랍니다</t>
    </r>
    <r>
      <rPr>
        <b/>
        <sz val="7"/>
        <color indexed="20"/>
        <rFont val="Arial"/>
        <family val="2"/>
      </rPr>
      <t xml:space="preserve">. </t>
    </r>
    <r>
      <rPr>
        <b/>
        <sz val="7"/>
        <color indexed="20"/>
        <rFont val="돋움"/>
        <family val="3"/>
        <charset val="129"/>
      </rPr>
      <t>특히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폭</t>
    </r>
    <r>
      <rPr>
        <b/>
        <sz val="7"/>
        <color indexed="20"/>
        <rFont val="Arial"/>
        <family val="2"/>
      </rPr>
      <t xml:space="preserve"> 7mm </t>
    </r>
    <r>
      <rPr>
        <b/>
        <sz val="7"/>
        <color indexed="20"/>
        <rFont val="돋움"/>
        <family val="3"/>
        <charset val="129"/>
      </rPr>
      <t>리본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처럼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폭이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좁은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리본의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경우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오류가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생길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수</t>
    </r>
    <r>
      <rPr>
        <b/>
        <sz val="7"/>
        <color indexed="20"/>
        <rFont val="Arial"/>
        <family val="2"/>
      </rPr>
      <t xml:space="preserve"> </t>
    </r>
    <r>
      <rPr>
        <b/>
        <sz val="7"/>
        <color indexed="20"/>
        <rFont val="돋움"/>
        <family val="3"/>
        <charset val="129"/>
      </rPr>
      <t>있습니다</t>
    </r>
    <r>
      <rPr>
        <b/>
        <sz val="7"/>
        <color indexed="20"/>
        <rFont val="Arial"/>
        <family val="2"/>
      </rPr>
      <t xml:space="preserve">. </t>
    </r>
    <phoneticPr fontId="23" type="noConversion"/>
  </si>
  <si>
    <r>
      <rPr>
        <b/>
        <sz val="7"/>
        <rFont val="돋움"/>
        <family val="3"/>
        <charset val="129"/>
      </rPr>
      <t>리본</t>
    </r>
    <r>
      <rPr>
        <b/>
        <sz val="7"/>
        <rFont val="Arial"/>
        <family val="2"/>
      </rPr>
      <t xml:space="preserve"> </t>
    </r>
    <r>
      <rPr>
        <b/>
        <sz val="7"/>
        <rFont val="돋움"/>
        <family val="3"/>
        <charset val="129"/>
      </rPr>
      <t>프린트</t>
    </r>
    <r>
      <rPr>
        <b/>
        <sz val="7"/>
        <rFont val="Arial"/>
        <family val="2"/>
      </rPr>
      <t xml:space="preserve"> www.ribbonprint.co.kr</t>
    </r>
    <phoneticPr fontId="23" type="noConversion"/>
  </si>
  <si>
    <r>
      <rPr>
        <sz val="7"/>
        <color rgb="FFFF0000"/>
        <rFont val="Arial"/>
        <family val="2"/>
      </rPr>
      <t>Tel:</t>
    </r>
    <r>
      <rPr>
        <b/>
        <sz val="7"/>
        <color rgb="FFFF0000"/>
        <rFont val="Arial"/>
        <family val="2"/>
      </rPr>
      <t xml:space="preserve"> 070-7931-7272</t>
    </r>
    <r>
      <rPr>
        <sz val="7"/>
        <rFont val="Arial"/>
        <family val="2"/>
      </rPr>
      <t xml:space="preserve">  Email: </t>
    </r>
    <r>
      <rPr>
        <b/>
        <sz val="7"/>
        <rFont val="Arial"/>
        <family val="2"/>
      </rPr>
      <t>support@ispry.co.kr</t>
    </r>
    <phoneticPr fontId="23" type="noConversion"/>
  </si>
  <si>
    <r>
      <t xml:space="preserve">49mm </t>
    </r>
    <r>
      <rPr>
        <b/>
        <sz val="6"/>
        <rFont val="돋움"/>
        <family val="3"/>
        <charset val="129"/>
      </rPr>
      <t xml:space="preserve">이하 리본 인쇄시 미터 당 포일 비용 </t>
    </r>
    <r>
      <rPr>
        <b/>
        <sz val="6"/>
        <rFont val="Arial"/>
        <family val="2"/>
      </rPr>
      <t>(</t>
    </r>
    <r>
      <rPr>
        <b/>
        <sz val="6"/>
        <rFont val="돋움"/>
        <family val="3"/>
        <charset val="129"/>
      </rPr>
      <t>포일 당 리본 2개 인쇄시</t>
    </r>
    <r>
      <rPr>
        <b/>
        <sz val="6"/>
        <rFont val="Arial"/>
        <family val="2"/>
      </rPr>
      <t>)</t>
    </r>
    <phoneticPr fontId="23" type="noConversion"/>
  </si>
  <si>
    <r>
      <t xml:space="preserve">50mm </t>
    </r>
    <r>
      <rPr>
        <b/>
        <sz val="6"/>
        <rFont val="돋움"/>
        <family val="3"/>
        <charset val="129"/>
      </rPr>
      <t>이상 리본 인쇄시 미터 당 포일 비용</t>
    </r>
    <r>
      <rPr>
        <b/>
        <sz val="6"/>
        <rFont val="Arial"/>
        <family val="2"/>
      </rPr>
      <t>(</t>
    </r>
    <r>
      <rPr>
        <b/>
        <sz val="6"/>
        <rFont val="돋움"/>
        <family val="3"/>
        <charset val="129"/>
      </rPr>
      <t>포일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당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리본</t>
    </r>
    <r>
      <rPr>
        <b/>
        <sz val="6"/>
        <rFont val="Arial"/>
        <family val="2"/>
      </rPr>
      <t xml:space="preserve"> 1</t>
    </r>
    <r>
      <rPr>
        <b/>
        <sz val="6"/>
        <rFont val="돋움"/>
        <family val="3"/>
        <charset val="129"/>
      </rPr>
      <t>개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인쇄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시</t>
    </r>
    <r>
      <rPr>
        <b/>
        <sz val="6"/>
        <rFont val="Arial"/>
        <family val="2"/>
      </rPr>
      <t>)</t>
    </r>
    <phoneticPr fontId="23" type="noConversion"/>
  </si>
  <si>
    <t>49mm 이하 리본 인쇄시 미터 당 포일 비용 (포일 당 리본 2개 인쇄시)</t>
  </si>
  <si>
    <r>
      <rPr>
        <b/>
        <sz val="6"/>
        <rFont val="돋움"/>
        <family val="3"/>
        <charset val="129"/>
      </rPr>
      <t>앤티크 골드</t>
    </r>
    <r>
      <rPr>
        <b/>
        <sz val="6"/>
        <rFont val="Arial"/>
        <family val="2"/>
      </rPr>
      <t xml:space="preserve"> (60M)</t>
    </r>
    <phoneticPr fontId="23" type="noConversion"/>
  </si>
  <si>
    <r>
      <rPr>
        <b/>
        <sz val="6"/>
        <rFont val="돋움"/>
        <family val="3"/>
        <charset val="129"/>
      </rPr>
      <t>앤티크</t>
    </r>
    <r>
      <rPr>
        <b/>
        <sz val="6"/>
        <rFont val="Arial"/>
        <family val="2"/>
      </rPr>
      <t xml:space="preserve"> </t>
    </r>
    <r>
      <rPr>
        <b/>
        <sz val="6"/>
        <rFont val="돋움"/>
        <family val="3"/>
        <charset val="129"/>
      </rPr>
      <t>골드</t>
    </r>
    <r>
      <rPr>
        <b/>
        <sz val="6"/>
        <rFont val="Arial"/>
        <family val="2"/>
      </rPr>
      <t xml:space="preserve"> (60M)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</si>
</sst>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&quot;£&quot;* #,##0.00_-;\-&quot;£&quot;* #,##0.00_-;_-&quot;£&quot;* &quot;-&quot;??_-;_-@_-"/>
    <numFmt numFmtId="177" formatCode="\£#,##0.00"/>
    <numFmt numFmtId="178" formatCode="&quot;£&quot;#,##0.00"/>
    <numFmt numFmtId="179" formatCode="_-[$€-2]\ * #,##0.00_-;\-[$€-2]\ * #,##0.00_-;_-[$€-2]\ * &quot;-&quot;??_-;_-@_-"/>
    <numFmt numFmtId="180" formatCode="&quot;₩&quot;#,##0"/>
    <numFmt numFmtId="181" formatCode="&quot;₩&quot;#,##0.00"/>
  </numFmts>
  <fonts count="3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theme="0"/>
      <name val="Arial"/>
      <family val="2"/>
    </font>
    <font>
      <i/>
      <sz val="6"/>
      <color indexed="10"/>
      <name val="Arial"/>
      <family val="2"/>
    </font>
    <font>
      <i/>
      <sz val="6"/>
      <name val="Arial"/>
      <family val="2"/>
    </font>
    <font>
      <i/>
      <sz val="6"/>
      <color theme="0"/>
      <name val="Arial"/>
      <family val="2"/>
    </font>
    <font>
      <sz val="6"/>
      <color theme="1"/>
      <name val="Arial"/>
      <family val="2"/>
    </font>
    <font>
      <b/>
      <sz val="6"/>
      <color theme="5"/>
      <name val="Arial"/>
      <family val="2"/>
    </font>
    <font>
      <b/>
      <i/>
      <sz val="6"/>
      <name val="Arial"/>
      <family val="2"/>
    </font>
    <font>
      <b/>
      <sz val="7"/>
      <color rgb="FF2006BA"/>
      <name val="Arial"/>
      <family val="2"/>
    </font>
    <font>
      <sz val="7"/>
      <name val="Arial"/>
      <family val="2"/>
    </font>
    <font>
      <b/>
      <sz val="7"/>
      <color indexed="20"/>
      <name val="Arial"/>
      <family val="2"/>
    </font>
    <font>
      <sz val="7"/>
      <color indexed="9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sz val="8"/>
      <name val="Arial"/>
      <family val="2"/>
    </font>
    <font>
      <b/>
      <sz val="8"/>
      <name val="돋움"/>
      <family val="3"/>
      <charset val="129"/>
    </font>
    <font>
      <sz val="8"/>
      <name val="돋움"/>
      <family val="3"/>
      <charset val="129"/>
    </font>
    <font>
      <b/>
      <sz val="6"/>
      <name val="돋움"/>
      <family val="3"/>
      <charset val="129"/>
    </font>
    <font>
      <sz val="12"/>
      <color theme="3"/>
      <name val="돋움"/>
      <family val="3"/>
      <charset val="129"/>
    </font>
    <font>
      <b/>
      <sz val="10"/>
      <name val="돋움"/>
      <family val="3"/>
      <charset val="129"/>
    </font>
    <font>
      <sz val="6"/>
      <name val="돋움"/>
      <family val="3"/>
      <charset val="129"/>
    </font>
    <font>
      <b/>
      <u/>
      <sz val="6"/>
      <color rgb="FFFF0000"/>
      <name val="돋움"/>
      <family val="3"/>
      <charset val="129"/>
    </font>
    <font>
      <b/>
      <sz val="7"/>
      <color rgb="FF2006BA"/>
      <name val="돋움"/>
      <family val="3"/>
      <charset val="129"/>
    </font>
    <font>
      <b/>
      <sz val="7"/>
      <color indexed="20"/>
      <name val="돋움"/>
      <family val="3"/>
      <charset val="129"/>
    </font>
    <font>
      <b/>
      <sz val="7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3"/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55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55"/>
      </patternFill>
    </fill>
    <fill>
      <patternFill patternType="solid">
        <fgColor theme="5" tint="0.39997558519241921"/>
        <bgColor indexed="49"/>
      </patternFill>
    </fill>
    <fill>
      <patternFill patternType="solid">
        <fgColor theme="6" tint="0.59999389629810485"/>
        <bgColor indexed="13"/>
      </patternFill>
    </fill>
    <fill>
      <patternFill patternType="solid">
        <fgColor theme="5" tint="0.79998168889431442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13"/>
      </patternFill>
    </fill>
    <fill>
      <patternFill patternType="solid">
        <fgColor rgb="FF00FF00"/>
        <bgColor indexed="49"/>
      </patternFill>
    </fill>
    <fill>
      <patternFill patternType="solid">
        <fgColor rgb="FF00FF00"/>
        <bgColor indexed="13"/>
      </patternFill>
    </fill>
    <fill>
      <patternFill patternType="solid">
        <fgColor rgb="FF808080"/>
        <bgColor indexed="55"/>
      </patternFill>
    </fill>
    <fill>
      <patternFill patternType="solid">
        <fgColor rgb="FF808080"/>
        <bgColor indexed="13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rgb="FFFFFF0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13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1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3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178" fontId="6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76" fontId="5" fillId="0" borderId="1" xfId="1" applyFont="1" applyBorder="1" applyAlignment="1">
      <alignment wrapText="1"/>
    </xf>
    <xf numFmtId="176" fontId="5" fillId="0" borderId="1" xfId="1" applyFont="1" applyBorder="1"/>
    <xf numFmtId="0" fontId="6" fillId="0" borderId="1" xfId="0" applyFont="1" applyBorder="1" applyAlignment="1">
      <alignment horizontal="center"/>
    </xf>
    <xf numFmtId="176" fontId="6" fillId="0" borderId="1" xfId="1" applyFont="1" applyBorder="1" applyAlignment="1">
      <alignment horizontal="center"/>
    </xf>
    <xf numFmtId="176" fontId="6" fillId="0" borderId="1" xfId="1" applyFont="1" applyFill="1" applyBorder="1" applyAlignment="1">
      <alignment horizontal="center"/>
    </xf>
    <xf numFmtId="176" fontId="6" fillId="0" borderId="1" xfId="1" applyFont="1" applyBorder="1"/>
    <xf numFmtId="176" fontId="7" fillId="0" borderId="1" xfId="1" applyFont="1" applyFill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5" fillId="0" borderId="0" xfId="0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176" fontId="6" fillId="0" borderId="0" xfId="1" applyFont="1"/>
    <xf numFmtId="0" fontId="5" fillId="0" borderId="2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76" fontId="6" fillId="0" borderId="0" xfId="1" applyFont="1" applyBorder="1" applyAlignment="1">
      <alignment horizontal="center"/>
    </xf>
    <xf numFmtId="176" fontId="6" fillId="0" borderId="0" xfId="1" applyFont="1" applyFill="1" applyBorder="1" applyAlignment="1">
      <alignment horizontal="center"/>
    </xf>
    <xf numFmtId="176" fontId="12" fillId="0" borderId="0" xfId="1" applyFont="1" applyFill="1" applyBorder="1" applyAlignment="1">
      <alignment horizontal="center"/>
    </xf>
    <xf numFmtId="176" fontId="8" fillId="0" borderId="0" xfId="1" applyFont="1" applyFill="1" applyBorder="1" applyAlignment="1">
      <alignment horizontal="center"/>
    </xf>
    <xf numFmtId="0" fontId="6" fillId="0" borderId="0" xfId="0" applyFont="1" applyFill="1"/>
    <xf numFmtId="179" fontId="6" fillId="0" borderId="0" xfId="0" applyNumberFormat="1" applyFont="1"/>
    <xf numFmtId="0" fontId="13" fillId="0" borderId="0" xfId="0" applyFont="1" applyBorder="1" applyAlignment="1">
      <alignment horizontal="center" vertical="top" wrapText="1"/>
    </xf>
    <xf numFmtId="179" fontId="5" fillId="0" borderId="0" xfId="0" applyNumberFormat="1" applyFont="1"/>
    <xf numFmtId="179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178" fontId="16" fillId="0" borderId="0" xfId="0" applyNumberFormat="1" applyFont="1"/>
    <xf numFmtId="0" fontId="16" fillId="0" borderId="0" xfId="0" applyFont="1" applyAlignment="1">
      <alignment horizontal="center"/>
    </xf>
    <xf numFmtId="177" fontId="16" fillId="2" borderId="0" xfId="0" applyNumberFormat="1" applyFont="1" applyFill="1" applyAlignment="1">
      <alignment horizontal="center"/>
    </xf>
    <xf numFmtId="0" fontId="17" fillId="0" borderId="0" xfId="0" applyFont="1"/>
    <xf numFmtId="178" fontId="16" fillId="2" borderId="0" xfId="0" applyNumberFormat="1" applyFont="1" applyFill="1" applyAlignment="1">
      <alignment horizontal="center"/>
    </xf>
    <xf numFmtId="177" fontId="18" fillId="2" borderId="0" xfId="0" applyNumberFormat="1" applyFont="1" applyFill="1" applyAlignment="1">
      <alignment horizontal="center"/>
    </xf>
    <xf numFmtId="0" fontId="4" fillId="0" borderId="0" xfId="0" applyFont="1"/>
    <xf numFmtId="177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80" fontId="6" fillId="0" borderId="1" xfId="1" applyNumberFormat="1" applyFont="1" applyBorder="1" applyAlignment="1">
      <alignment horizontal="center"/>
    </xf>
    <xf numFmtId="180" fontId="6" fillId="7" borderId="1" xfId="1" applyNumberFormat="1" applyFont="1" applyFill="1" applyBorder="1" applyAlignment="1">
      <alignment horizontal="center"/>
    </xf>
    <xf numFmtId="180" fontId="6" fillId="8" borderId="1" xfId="1" applyNumberFormat="1" applyFont="1" applyFill="1" applyBorder="1" applyAlignment="1">
      <alignment horizontal="center"/>
    </xf>
    <xf numFmtId="180" fontId="6" fillId="29" borderId="1" xfId="1" applyNumberFormat="1" applyFont="1" applyFill="1" applyBorder="1" applyAlignment="1">
      <alignment horizontal="center"/>
    </xf>
    <xf numFmtId="180" fontId="6" fillId="25" borderId="1" xfId="1" applyNumberFormat="1" applyFont="1" applyFill="1" applyBorder="1"/>
    <xf numFmtId="180" fontId="6" fillId="13" borderId="1" xfId="1" applyNumberFormat="1" applyFont="1" applyFill="1" applyBorder="1"/>
    <xf numFmtId="180" fontId="6" fillId="9" borderId="1" xfId="1" applyNumberFormat="1" applyFont="1" applyFill="1" applyBorder="1" applyAlignment="1">
      <alignment horizontal="center"/>
    </xf>
    <xf numFmtId="180" fontId="6" fillId="33" borderId="1" xfId="1" applyNumberFormat="1" applyFont="1" applyFill="1" applyBorder="1" applyAlignment="1">
      <alignment horizontal="center"/>
    </xf>
    <xf numFmtId="180" fontId="6" fillId="4" borderId="1" xfId="1" applyNumberFormat="1" applyFont="1" applyFill="1" applyBorder="1" applyAlignment="1">
      <alignment horizontal="center"/>
    </xf>
    <xf numFmtId="180" fontId="6" fillId="5" borderId="1" xfId="1" applyNumberFormat="1" applyFont="1" applyFill="1" applyBorder="1" applyAlignment="1">
      <alignment horizontal="center"/>
    </xf>
    <xf numFmtId="180" fontId="8" fillId="6" borderId="1" xfId="1" applyNumberFormat="1" applyFont="1" applyFill="1" applyBorder="1" applyAlignment="1">
      <alignment horizontal="center"/>
    </xf>
    <xf numFmtId="180" fontId="6" fillId="0" borderId="1" xfId="1" applyNumberFormat="1" applyFont="1" applyFill="1" applyBorder="1" applyAlignment="1">
      <alignment horizontal="center"/>
    </xf>
    <xf numFmtId="180" fontId="6" fillId="0" borderId="1" xfId="1" applyNumberFormat="1" applyFont="1" applyBorder="1"/>
    <xf numFmtId="180" fontId="6" fillId="14" borderId="1" xfId="1" applyNumberFormat="1" applyFont="1" applyFill="1" applyBorder="1" applyAlignment="1">
      <alignment horizontal="center"/>
    </xf>
    <xf numFmtId="180" fontId="6" fillId="11" borderId="1" xfId="1" applyNumberFormat="1" applyFont="1" applyFill="1" applyBorder="1" applyAlignment="1">
      <alignment horizontal="center"/>
    </xf>
    <xf numFmtId="180" fontId="6" fillId="30" borderId="1" xfId="1" applyNumberFormat="1" applyFont="1" applyFill="1" applyBorder="1"/>
    <xf numFmtId="180" fontId="6" fillId="10" borderId="1" xfId="1" applyNumberFormat="1" applyFont="1" applyFill="1" applyBorder="1"/>
    <xf numFmtId="180" fontId="6" fillId="15" borderId="1" xfId="1" applyNumberFormat="1" applyFont="1" applyFill="1" applyBorder="1" applyAlignment="1">
      <alignment horizontal="center"/>
    </xf>
    <xf numFmtId="180" fontId="6" fillId="12" borderId="1" xfId="1" applyNumberFormat="1" applyFont="1" applyFill="1" applyBorder="1" applyAlignment="1">
      <alignment horizontal="center"/>
    </xf>
    <xf numFmtId="180" fontId="6" fillId="0" borderId="1" xfId="1" applyNumberFormat="1" applyFont="1" applyFill="1" applyBorder="1"/>
    <xf numFmtId="180" fontId="8" fillId="0" borderId="1" xfId="1" applyNumberFormat="1" applyFont="1" applyFill="1" applyBorder="1" applyAlignment="1">
      <alignment horizontal="center"/>
    </xf>
    <xf numFmtId="180" fontId="6" fillId="13" borderId="1" xfId="1" applyNumberFormat="1" applyFont="1" applyFill="1" applyBorder="1" applyAlignment="1">
      <alignment horizontal="center"/>
    </xf>
    <xf numFmtId="180" fontId="6" fillId="10" borderId="1" xfId="1" applyNumberFormat="1" applyFont="1" applyFill="1" applyBorder="1" applyAlignment="1">
      <alignment horizontal="center"/>
    </xf>
    <xf numFmtId="180" fontId="8" fillId="23" borderId="1" xfId="1" applyNumberFormat="1" applyFont="1" applyFill="1" applyBorder="1" applyAlignment="1">
      <alignment horizontal="center"/>
    </xf>
    <xf numFmtId="180" fontId="10" fillId="0" borderId="1" xfId="1" applyNumberFormat="1" applyFont="1" applyBorder="1" applyAlignment="1">
      <alignment horizontal="center"/>
    </xf>
    <xf numFmtId="180" fontId="10" fillId="8" borderId="1" xfId="1" applyNumberFormat="1" applyFont="1" applyFill="1" applyBorder="1" applyAlignment="1">
      <alignment horizontal="center"/>
    </xf>
    <xf numFmtId="180" fontId="10" fillId="29" borderId="1" xfId="1" applyNumberFormat="1" applyFont="1" applyFill="1" applyBorder="1" applyAlignment="1">
      <alignment horizontal="center"/>
    </xf>
    <xf numFmtId="180" fontId="10" fillId="25" borderId="1" xfId="1" applyNumberFormat="1" applyFont="1" applyFill="1" applyBorder="1"/>
    <xf numFmtId="180" fontId="10" fillId="13" borderId="1" xfId="1" applyNumberFormat="1" applyFont="1" applyFill="1" applyBorder="1"/>
    <xf numFmtId="180" fontId="10" fillId="9" borderId="1" xfId="1" applyNumberFormat="1" applyFont="1" applyFill="1" applyBorder="1" applyAlignment="1">
      <alignment horizontal="center"/>
    </xf>
    <xf numFmtId="180" fontId="10" fillId="33" borderId="1" xfId="1" applyNumberFormat="1" applyFont="1" applyFill="1" applyBorder="1" applyAlignment="1">
      <alignment horizontal="center"/>
    </xf>
    <xf numFmtId="180" fontId="10" fillId="4" borderId="1" xfId="1" applyNumberFormat="1" applyFont="1" applyFill="1" applyBorder="1" applyAlignment="1">
      <alignment horizontal="center"/>
    </xf>
    <xf numFmtId="180" fontId="10" fillId="21" borderId="1" xfId="1" applyNumberFormat="1" applyFont="1" applyFill="1" applyBorder="1" applyAlignment="1">
      <alignment horizontal="center"/>
    </xf>
    <xf numFmtId="180" fontId="11" fillId="6" borderId="1" xfId="1" applyNumberFormat="1" applyFont="1" applyFill="1" applyBorder="1" applyAlignment="1">
      <alignment horizontal="center"/>
    </xf>
    <xf numFmtId="180" fontId="10" fillId="0" borderId="1" xfId="1" applyNumberFormat="1" applyFont="1" applyFill="1" applyBorder="1" applyAlignment="1">
      <alignment horizontal="center"/>
    </xf>
    <xf numFmtId="180" fontId="10" fillId="0" borderId="1" xfId="1" applyNumberFormat="1" applyFont="1" applyBorder="1"/>
    <xf numFmtId="180" fontId="10" fillId="19" borderId="1" xfId="1" applyNumberFormat="1" applyFont="1" applyFill="1" applyBorder="1" applyAlignment="1">
      <alignment horizontal="center"/>
    </xf>
    <xf numFmtId="180" fontId="10" fillId="5" borderId="1" xfId="1" applyNumberFormat="1" applyFont="1" applyFill="1" applyBorder="1" applyAlignment="1">
      <alignment horizontal="center"/>
    </xf>
    <xf numFmtId="180" fontId="5" fillId="0" borderId="1" xfId="1" applyNumberFormat="1" applyFont="1" applyBorder="1" applyAlignment="1">
      <alignment horizontal="center" wrapText="1"/>
    </xf>
    <xf numFmtId="180" fontId="5" fillId="0" borderId="1" xfId="1" applyNumberFormat="1" applyFont="1" applyBorder="1"/>
    <xf numFmtId="180" fontId="5" fillId="0" borderId="1" xfId="1" applyNumberFormat="1" applyFont="1" applyBorder="1" applyAlignment="1">
      <alignment horizontal="center"/>
    </xf>
    <xf numFmtId="180" fontId="6" fillId="3" borderId="1" xfId="1" applyNumberFormat="1" applyFont="1" applyFill="1" applyBorder="1" applyAlignment="1">
      <alignment horizontal="center"/>
    </xf>
    <xf numFmtId="180" fontId="6" fillId="7" borderId="1" xfId="1" applyNumberFormat="1" applyFont="1" applyFill="1" applyBorder="1"/>
    <xf numFmtId="180" fontId="6" fillId="18" borderId="1" xfId="1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6" fillId="0" borderId="0" xfId="0" applyFont="1"/>
    <xf numFmtId="180" fontId="6" fillId="17" borderId="1" xfId="1" applyNumberFormat="1" applyFont="1" applyFill="1" applyBorder="1" applyAlignment="1">
      <alignment horizontal="center"/>
    </xf>
    <xf numFmtId="180" fontId="6" fillId="22" borderId="1" xfId="1" applyNumberFormat="1" applyFont="1" applyFill="1" applyBorder="1" applyAlignment="1">
      <alignment horizontal="center"/>
    </xf>
    <xf numFmtId="0" fontId="28" fillId="0" borderId="0" xfId="0" applyFont="1"/>
    <xf numFmtId="0" fontId="27" fillId="0" borderId="0" xfId="0" applyFont="1"/>
    <xf numFmtId="0" fontId="24" fillId="0" borderId="0" xfId="0" applyFont="1"/>
    <xf numFmtId="0" fontId="24" fillId="0" borderId="0" xfId="0" applyFont="1" applyAlignment="1">
      <alignment horizontal="center" wrapText="1"/>
    </xf>
    <xf numFmtId="179" fontId="2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9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left"/>
    </xf>
    <xf numFmtId="180" fontId="21" fillId="26" borderId="0" xfId="0" applyNumberFormat="1" applyFont="1" applyFill="1" applyAlignment="1">
      <alignment horizontal="center"/>
    </xf>
    <xf numFmtId="0" fontId="21" fillId="27" borderId="0" xfId="0" applyFont="1" applyFill="1" applyAlignment="1">
      <alignment horizontal="center"/>
    </xf>
    <xf numFmtId="180" fontId="21" fillId="28" borderId="0" xfId="0" applyNumberFormat="1" applyFont="1" applyFill="1" applyAlignment="1">
      <alignment horizontal="center"/>
    </xf>
    <xf numFmtId="181" fontId="12" fillId="8" borderId="1" xfId="1" applyNumberFormat="1" applyFont="1" applyFill="1" applyBorder="1" applyAlignment="1">
      <alignment horizontal="center"/>
    </xf>
    <xf numFmtId="181" fontId="6" fillId="16" borderId="1" xfId="1" applyNumberFormat="1" applyFont="1" applyFill="1" applyBorder="1" applyAlignment="1">
      <alignment horizontal="center"/>
    </xf>
    <xf numFmtId="181" fontId="6" fillId="31" borderId="1" xfId="1" applyNumberFormat="1" applyFont="1" applyFill="1" applyBorder="1" applyAlignment="1">
      <alignment horizontal="center"/>
    </xf>
    <xf numFmtId="181" fontId="6" fillId="32" borderId="1" xfId="1" applyNumberFormat="1" applyFont="1" applyFill="1" applyBorder="1" applyAlignment="1">
      <alignment horizontal="center"/>
    </xf>
    <xf numFmtId="181" fontId="6" fillId="34" borderId="1" xfId="1" applyNumberFormat="1" applyFont="1" applyFill="1" applyBorder="1" applyAlignment="1">
      <alignment horizontal="center"/>
    </xf>
    <xf numFmtId="181" fontId="6" fillId="20" borderId="1" xfId="1" applyNumberFormat="1" applyFont="1" applyFill="1" applyBorder="1" applyAlignment="1">
      <alignment horizontal="center"/>
    </xf>
    <xf numFmtId="181" fontId="6" fillId="22" borderId="1" xfId="1" applyNumberFormat="1" applyFont="1" applyFill="1" applyBorder="1" applyAlignment="1">
      <alignment horizontal="center"/>
    </xf>
    <xf numFmtId="181" fontId="8" fillId="24" borderId="1" xfId="1" applyNumberFormat="1" applyFont="1" applyFill="1" applyBorder="1" applyAlignment="1">
      <alignment horizontal="center"/>
    </xf>
  </cellXfs>
  <cellStyles count="2">
    <cellStyle name="통화" xfId="1" builtinId="4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66FF66"/>
      <color rgb="FFCCFFFF"/>
      <color rgb="FF2006BA"/>
      <color rgb="FF00FF00"/>
      <color rgb="FFFFFF99"/>
      <color rgb="FFE81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202460</xdr:colOff>
      <xdr:row>6</xdr:row>
      <xdr:rowOff>0</xdr:rowOff>
    </xdr:from>
    <xdr:to>
      <xdr:col>16</xdr:col>
      <xdr:colOff>82550</xdr:colOff>
      <xdr:row>10</xdr:row>
      <xdr:rowOff>95250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8324110" y="1854200"/>
          <a:ext cx="1518390" cy="5270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ko-KR" altLang="en-US" sz="700" b="1" baseline="0"/>
            <a:t>포일 한 번 사용 시 미터 당</a:t>
          </a:r>
          <a:endParaRPr lang="en-US" altLang="ko-KR" sz="700" b="1" baseline="0"/>
        </a:p>
        <a:p>
          <a:pPr algn="ctr"/>
          <a:r>
            <a:rPr lang="ko-KR" altLang="en-US" sz="700" b="1" baseline="0"/>
            <a:t>리본 제작 비용</a:t>
          </a:r>
          <a:endParaRPr lang="en-GB" sz="700" b="1" baseline="0"/>
        </a:p>
      </xdr:txBody>
    </xdr:sp>
    <xdr:clientData/>
  </xdr:twoCellAnchor>
  <xdr:twoCellAnchor>
    <xdr:from>
      <xdr:col>4</xdr:col>
      <xdr:colOff>487680</xdr:colOff>
      <xdr:row>29</xdr:row>
      <xdr:rowOff>28573</xdr:rowOff>
    </xdr:from>
    <xdr:to>
      <xdr:col>11</xdr:col>
      <xdr:colOff>478155</xdr:colOff>
      <xdr:row>37</xdr:row>
      <xdr:rowOff>38100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 bwMode="auto">
        <a:xfrm>
          <a:off x="3697605" y="4762498"/>
          <a:ext cx="3790950" cy="847727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ko-KR" altLang="en-US" sz="1000"/>
            <a:t>위의 미터 당 리본 인쇄 제작 비용은 어댑터에 각 </a:t>
          </a:r>
          <a:r>
            <a:rPr lang="en-US" altLang="ko-KR" sz="1000"/>
            <a:t>3,</a:t>
          </a:r>
          <a:r>
            <a:rPr lang="ko-KR" altLang="en-US" sz="1000"/>
            <a:t> </a:t>
          </a:r>
          <a:r>
            <a:rPr lang="en-US" altLang="ko-KR" sz="1000"/>
            <a:t>4,</a:t>
          </a:r>
          <a:r>
            <a:rPr lang="ko-KR" altLang="en-US" sz="1000" baseline="0"/>
            <a:t> </a:t>
          </a:r>
          <a:r>
            <a:rPr lang="en-US" altLang="ko-KR" sz="1000" baseline="0"/>
            <a:t>5</a:t>
          </a:r>
          <a:r>
            <a:rPr lang="ko-KR" altLang="en-US" sz="1000" baseline="0"/>
            <a:t> 개의 리본을 장착 했을 때의 비용입니다</a:t>
          </a:r>
          <a:r>
            <a:rPr lang="en-US" altLang="ko-KR" sz="1000" baseline="0"/>
            <a:t>.</a:t>
          </a:r>
          <a:r>
            <a:rPr lang="ko-KR" altLang="en-US" sz="1000" baseline="0"/>
            <a:t> </a:t>
          </a:r>
          <a:endParaRPr lang="en-GB" sz="1000" baseline="0"/>
        </a:p>
        <a:p>
          <a:pPr algn="ctr"/>
          <a:endParaRPr lang="en-GB" sz="1100" baseline="0"/>
        </a:p>
      </xdr:txBody>
    </xdr:sp>
    <xdr:clientData/>
  </xdr:twoCellAnchor>
  <xdr:twoCellAnchor>
    <xdr:from>
      <xdr:col>13</xdr:col>
      <xdr:colOff>152401</xdr:colOff>
      <xdr:row>21</xdr:row>
      <xdr:rowOff>152399</xdr:rowOff>
    </xdr:from>
    <xdr:to>
      <xdr:col>17</xdr:col>
      <xdr:colOff>9525</xdr:colOff>
      <xdr:row>28</xdr:row>
      <xdr:rowOff>152400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7677151" y="5038724"/>
          <a:ext cx="1952624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ko-KR" altLang="en-US" sz="800" b="1" i="0">
              <a:solidFill>
                <a:srgbClr val="C00000"/>
              </a:solidFill>
            </a:rPr>
            <a:t>참고 </a:t>
          </a:r>
          <a:r>
            <a:rPr lang="en-US" altLang="ko-KR" sz="800" b="1" i="0">
              <a:solidFill>
                <a:srgbClr val="C00000"/>
              </a:solidFill>
            </a:rPr>
            <a:t>:</a:t>
          </a:r>
          <a:r>
            <a:rPr lang="ko-KR" altLang="en-US" sz="800" b="1" i="0">
              <a:solidFill>
                <a:srgbClr val="C00000"/>
              </a:solidFill>
            </a:rPr>
            <a:t> 멀티 어댑터를 사용하면 인쇄시 리본이 고정되지 않아 오류가 발생할 가능성도 커집니다</a:t>
          </a:r>
          <a:r>
            <a:rPr lang="en-US" altLang="ko-KR" sz="800" b="1" i="0">
              <a:solidFill>
                <a:srgbClr val="C00000"/>
              </a:solidFill>
            </a:rPr>
            <a:t>.</a:t>
          </a:r>
          <a:r>
            <a:rPr lang="ko-KR" altLang="en-US" sz="800" b="1" i="0">
              <a:solidFill>
                <a:srgbClr val="C00000"/>
              </a:solidFill>
            </a:rPr>
            <a:t> 하지만 제작 속도와 인건비의 이점도 같이 커집니다</a:t>
          </a:r>
          <a:r>
            <a:rPr lang="en-US" altLang="ko-KR" sz="800" b="1" i="0">
              <a:solidFill>
                <a:srgbClr val="C00000"/>
              </a:solidFill>
            </a:rPr>
            <a:t>.</a:t>
          </a:r>
          <a:r>
            <a:rPr lang="ko-KR" altLang="en-US" sz="800" b="1" i="0">
              <a:solidFill>
                <a:srgbClr val="C00000"/>
              </a:solidFill>
            </a:rPr>
            <a:t> </a:t>
          </a:r>
          <a:endParaRPr lang="en-GB" sz="1000" b="1" i="1"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447675</xdr:colOff>
      <xdr:row>28</xdr:row>
      <xdr:rowOff>19050</xdr:rowOff>
    </xdr:from>
    <xdr:to>
      <xdr:col>5</xdr:col>
      <xdr:colOff>552450</xdr:colOff>
      <xdr:row>29</xdr:row>
      <xdr:rowOff>152400</xdr:rowOff>
    </xdr:to>
    <xdr:sp macro="" textlink="">
      <xdr:nvSpPr>
        <xdr:cNvPr id="18" name="Arrow: Up 17">
          <a:extLst>
            <a:ext uri="{FF2B5EF4-FFF2-40B4-BE49-F238E27FC236}">
              <a16:creationId xmlns:a16="http://schemas.microsoft.com/office/drawing/2014/main" xmlns="" id="{470CB9E1-1106-4182-B6A2-C81FAE9257F4}"/>
            </a:ext>
          </a:extLst>
        </xdr:cNvPr>
        <xdr:cNvSpPr/>
      </xdr:nvSpPr>
      <xdr:spPr bwMode="auto">
        <a:xfrm>
          <a:off x="5172075" y="6772275"/>
          <a:ext cx="104775" cy="314325"/>
        </a:xfrm>
        <a:prstGeom prst="up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 b="1" cap="none" spc="0">
            <a:ln w="22225">
              <a:solidFill>
                <a:schemeClr val="accent2"/>
              </a:solidFill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</xdr:col>
      <xdr:colOff>0</xdr:colOff>
      <xdr:row>7</xdr:row>
      <xdr:rowOff>57150</xdr:rowOff>
    </xdr:from>
    <xdr:to>
      <xdr:col>13</xdr:col>
      <xdr:colOff>190500</xdr:colOff>
      <xdr:row>9</xdr:row>
      <xdr:rowOff>27431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xmlns="" id="{3A931C67-FA35-4138-A5FE-5D15C464A878}"/>
            </a:ext>
          </a:extLst>
        </xdr:cNvPr>
        <xdr:cNvSpPr/>
      </xdr:nvSpPr>
      <xdr:spPr bwMode="auto">
        <a:xfrm>
          <a:off x="7362825" y="1581150"/>
          <a:ext cx="190500" cy="179831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13</xdr:col>
      <xdr:colOff>76200</xdr:colOff>
      <xdr:row>31</xdr:row>
      <xdr:rowOff>82550</xdr:rowOff>
    </xdr:from>
    <xdr:to>
      <xdr:col>17</xdr:col>
      <xdr:colOff>25400</xdr:colOff>
      <xdr:row>41</xdr:row>
      <xdr:rowOff>107080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850" y="5600700"/>
          <a:ext cx="2101850" cy="1205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ibbonprin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4" zoomScale="150" zoomScaleNormal="150" workbookViewId="0">
      <selection activeCell="R9" sqref="R9"/>
    </sheetView>
  </sheetViews>
  <sheetFormatPr defaultRowHeight="14.25" customHeight="1" x14ac:dyDescent="0.15"/>
  <cols>
    <col min="1" max="1" width="23.7109375" style="3" customWidth="1"/>
    <col min="2" max="6" width="8.140625" style="3" customWidth="1"/>
    <col min="7" max="7" width="8" style="4" customWidth="1"/>
    <col min="8" max="8" width="8.140625" style="4" customWidth="1"/>
    <col min="9" max="15" width="8.140625" style="3" customWidth="1"/>
    <col min="16" max="16" width="8.140625" style="4" customWidth="1"/>
    <col min="17" max="17" width="7.7109375" style="3" customWidth="1"/>
    <col min="18" max="18" width="8.42578125" style="4" customWidth="1"/>
    <col min="19" max="16384" width="9.140625" style="3"/>
  </cols>
  <sheetData>
    <row r="1" spans="1:18" ht="16.5" customHeight="1" x14ac:dyDescent="0.15">
      <c r="A1" s="101" t="s">
        <v>15</v>
      </c>
      <c r="B1" s="2"/>
      <c r="C1" s="2"/>
      <c r="D1" s="2"/>
      <c r="E1" s="2"/>
    </row>
    <row r="2" spans="1:18" ht="14.25" customHeight="1" x14ac:dyDescent="0.15">
      <c r="A2" s="102" t="s">
        <v>16</v>
      </c>
      <c r="B2" s="2"/>
      <c r="C2" s="2"/>
      <c r="D2" s="2"/>
      <c r="E2" s="2"/>
    </row>
    <row r="3" spans="1:18" ht="89.25" x14ac:dyDescent="0.15">
      <c r="A3" s="55" t="s">
        <v>0</v>
      </c>
      <c r="B3" s="5" t="s">
        <v>1</v>
      </c>
      <c r="C3" s="5" t="s">
        <v>2</v>
      </c>
      <c r="D3" s="5" t="s">
        <v>3</v>
      </c>
      <c r="E3" s="100" t="s">
        <v>23</v>
      </c>
      <c r="F3" s="5" t="s">
        <v>60</v>
      </c>
      <c r="G3" s="6" t="s">
        <v>17</v>
      </c>
      <c r="H3" s="6" t="s">
        <v>18</v>
      </c>
      <c r="I3" s="5" t="s">
        <v>19</v>
      </c>
      <c r="J3" s="5" t="s">
        <v>28</v>
      </c>
      <c r="K3" s="5" t="s">
        <v>20</v>
      </c>
      <c r="L3" s="5" t="s">
        <v>21</v>
      </c>
      <c r="M3" s="5" t="s">
        <v>22</v>
      </c>
      <c r="N3" s="5" t="s">
        <v>24</v>
      </c>
      <c r="O3" s="5" t="s">
        <v>25</v>
      </c>
      <c r="P3" s="6" t="s">
        <v>29</v>
      </c>
      <c r="Q3" s="6" t="s">
        <v>26</v>
      </c>
      <c r="R3" s="3"/>
    </row>
    <row r="4" spans="1:18" ht="8.25" customHeight="1" x14ac:dyDescent="0.15">
      <c r="A4" s="7" t="s">
        <v>27</v>
      </c>
      <c r="B4" s="8"/>
      <c r="C4" s="9"/>
      <c r="D4" s="10"/>
      <c r="E4" s="94">
        <v>38000</v>
      </c>
      <c r="F4" s="94">
        <v>35000</v>
      </c>
      <c r="G4" s="95">
        <v>32000</v>
      </c>
      <c r="H4" s="95">
        <v>50000</v>
      </c>
      <c r="I4" s="94">
        <v>24000</v>
      </c>
      <c r="J4" s="94">
        <v>22000</v>
      </c>
      <c r="K4" s="96">
        <v>38000</v>
      </c>
      <c r="L4" s="94">
        <v>18000</v>
      </c>
      <c r="M4" s="96">
        <v>19900</v>
      </c>
      <c r="N4" s="94">
        <v>32000</v>
      </c>
      <c r="O4" s="94">
        <v>36000</v>
      </c>
      <c r="P4" s="95">
        <v>48000</v>
      </c>
      <c r="Q4" s="95">
        <v>51000</v>
      </c>
      <c r="R4" s="3"/>
    </row>
    <row r="5" spans="1:18" ht="8.25" customHeight="1" x14ac:dyDescent="0.15">
      <c r="A5" s="7" t="s">
        <v>57</v>
      </c>
      <c r="B5" s="11"/>
      <c r="C5" s="12"/>
      <c r="D5" s="12"/>
      <c r="E5" s="97">
        <f>E4/120</f>
        <v>316.66666666666669</v>
      </c>
      <c r="F5" s="97">
        <f>F4/120</f>
        <v>291.66666666666669</v>
      </c>
      <c r="G5" s="98">
        <f>G4/120</f>
        <v>266.66666666666669</v>
      </c>
      <c r="H5" s="98">
        <f>H4/120</f>
        <v>416.66666666666669</v>
      </c>
      <c r="I5" s="97">
        <f>I4/100</f>
        <v>240</v>
      </c>
      <c r="J5" s="97">
        <f>J4/120</f>
        <v>183.33333333333334</v>
      </c>
      <c r="K5" s="97">
        <f>K4/120</f>
        <v>316.66666666666669</v>
      </c>
      <c r="L5" s="97">
        <f>L4/120</f>
        <v>150</v>
      </c>
      <c r="M5" s="97">
        <f>M4/120</f>
        <v>165.83333333333334</v>
      </c>
      <c r="N5" s="57">
        <f t="shared" ref="N5:Q5" si="0">N4/100</f>
        <v>320</v>
      </c>
      <c r="O5" s="57">
        <f>O4/100</f>
        <v>360</v>
      </c>
      <c r="P5" s="98">
        <f t="shared" ref="P5" si="1">P4/100</f>
        <v>480</v>
      </c>
      <c r="Q5" s="98">
        <f t="shared" si="0"/>
        <v>510</v>
      </c>
      <c r="R5" s="3"/>
    </row>
    <row r="6" spans="1:18" ht="8.25" customHeight="1" x14ac:dyDescent="0.15">
      <c r="A6" s="7" t="s">
        <v>58</v>
      </c>
      <c r="B6" s="11"/>
      <c r="C6" s="12"/>
      <c r="D6" s="12"/>
      <c r="E6" s="97">
        <f>E4/60</f>
        <v>633.33333333333337</v>
      </c>
      <c r="F6" s="97">
        <f>F4/60</f>
        <v>583.33333333333337</v>
      </c>
      <c r="G6" s="98">
        <f>G4/60</f>
        <v>533.33333333333337</v>
      </c>
      <c r="H6" s="98">
        <f>H4/60</f>
        <v>833.33333333333337</v>
      </c>
      <c r="I6" s="97">
        <f>I4/50</f>
        <v>480</v>
      </c>
      <c r="J6" s="97">
        <f>J4/60</f>
        <v>366.66666666666669</v>
      </c>
      <c r="K6" s="97">
        <f>K4/60</f>
        <v>633.33333333333337</v>
      </c>
      <c r="L6" s="97">
        <f>L4/60</f>
        <v>300</v>
      </c>
      <c r="M6" s="99">
        <f>M4/60</f>
        <v>331.66666666666669</v>
      </c>
      <c r="N6" s="57">
        <f t="shared" ref="N6:Q6" si="2">N4/50</f>
        <v>640</v>
      </c>
      <c r="O6" s="57">
        <f>O4/50</f>
        <v>720</v>
      </c>
      <c r="P6" s="98">
        <f t="shared" ref="P6" si="3">P4/50</f>
        <v>960</v>
      </c>
      <c r="Q6" s="98">
        <f t="shared" si="2"/>
        <v>1020</v>
      </c>
      <c r="R6" s="3"/>
    </row>
    <row r="7" spans="1:18" ht="8.25" customHeight="1" x14ac:dyDescent="0.15">
      <c r="A7" s="7"/>
      <c r="B7" s="11"/>
      <c r="C7" s="12"/>
      <c r="D7" s="12"/>
      <c r="E7" s="13"/>
      <c r="F7" s="13"/>
      <c r="G7" s="14"/>
      <c r="H7" s="14"/>
      <c r="I7" s="13"/>
      <c r="J7" s="13"/>
      <c r="K7" s="13"/>
      <c r="L7" s="13"/>
      <c r="M7" s="15"/>
      <c r="N7" s="13"/>
      <c r="O7" s="13"/>
      <c r="P7" s="14"/>
      <c r="Q7" s="14"/>
      <c r="R7" s="3"/>
    </row>
    <row r="8" spans="1:18" ht="8.25" customHeight="1" x14ac:dyDescent="0.15">
      <c r="A8" s="16" t="s">
        <v>4</v>
      </c>
      <c r="B8" s="11">
        <v>20</v>
      </c>
      <c r="C8" s="56">
        <v>6000</v>
      </c>
      <c r="D8" s="57">
        <f>C8/B8</f>
        <v>300</v>
      </c>
      <c r="E8" s="58">
        <f>D8+E5</f>
        <v>616.66666666666674</v>
      </c>
      <c r="F8" s="59">
        <f>D8+F5</f>
        <v>591.66666666666674</v>
      </c>
      <c r="G8" s="60">
        <f>D8+G5</f>
        <v>566.66666666666674</v>
      </c>
      <c r="H8" s="61">
        <f>D8+H5</f>
        <v>716.66666666666674</v>
      </c>
      <c r="I8" s="62">
        <f>D8+I5</f>
        <v>540</v>
      </c>
      <c r="J8" s="63">
        <f>D8+J5</f>
        <v>483.33333333333337</v>
      </c>
      <c r="K8" s="64">
        <f>D8+K5</f>
        <v>616.66666666666674</v>
      </c>
      <c r="L8" s="65">
        <f>D8+L5</f>
        <v>450</v>
      </c>
      <c r="M8" s="66">
        <f>D8+M5</f>
        <v>465.83333333333337</v>
      </c>
      <c r="N8" s="67"/>
      <c r="O8" s="67"/>
      <c r="P8" s="68"/>
      <c r="Q8" s="68"/>
      <c r="R8" s="3"/>
    </row>
    <row r="9" spans="1:18" ht="8.25" customHeight="1" x14ac:dyDescent="0.15">
      <c r="A9" s="16" t="s">
        <v>42</v>
      </c>
      <c r="B9" s="11">
        <v>20</v>
      </c>
      <c r="C9" s="56">
        <v>7000</v>
      </c>
      <c r="D9" s="57">
        <f t="shared" ref="D9:D19" si="4">C9/B9</f>
        <v>350</v>
      </c>
      <c r="E9" s="58">
        <f>D9+E5</f>
        <v>666.66666666666674</v>
      </c>
      <c r="F9" s="59">
        <f>D9+F5</f>
        <v>641.66666666666674</v>
      </c>
      <c r="G9" s="60">
        <f>D9+G5</f>
        <v>616.66666666666674</v>
      </c>
      <c r="H9" s="61">
        <f>D9+H5</f>
        <v>766.66666666666674</v>
      </c>
      <c r="I9" s="62">
        <f>D9+I5</f>
        <v>590</v>
      </c>
      <c r="J9" s="63">
        <f>D9+J5</f>
        <v>533.33333333333337</v>
      </c>
      <c r="K9" s="64">
        <f>D9+K5</f>
        <v>666.66666666666674</v>
      </c>
      <c r="L9" s="65">
        <f>D9+L5</f>
        <v>500</v>
      </c>
      <c r="M9" s="66">
        <f>D9+M5</f>
        <v>515.83333333333337</v>
      </c>
      <c r="N9" s="67"/>
      <c r="O9" s="67"/>
      <c r="P9" s="68"/>
      <c r="Q9" s="68"/>
      <c r="R9" s="3"/>
    </row>
    <row r="10" spans="1:18" ht="8.25" customHeight="1" x14ac:dyDescent="0.15">
      <c r="A10" s="16" t="s">
        <v>5</v>
      </c>
      <c r="B10" s="11">
        <v>20</v>
      </c>
      <c r="C10" s="56">
        <v>8000</v>
      </c>
      <c r="D10" s="57">
        <f t="shared" si="4"/>
        <v>400</v>
      </c>
      <c r="E10" s="58">
        <f>D10+E5</f>
        <v>716.66666666666674</v>
      </c>
      <c r="F10" s="59">
        <f>D10+F5</f>
        <v>691.66666666666674</v>
      </c>
      <c r="G10" s="60">
        <f>D10+G5</f>
        <v>666.66666666666674</v>
      </c>
      <c r="H10" s="61">
        <f>D10+H5</f>
        <v>816.66666666666674</v>
      </c>
      <c r="I10" s="62">
        <f>D10+I5</f>
        <v>640</v>
      </c>
      <c r="J10" s="63">
        <f>D10+J5</f>
        <v>583.33333333333337</v>
      </c>
      <c r="K10" s="64">
        <f>D10+K5</f>
        <v>716.66666666666674</v>
      </c>
      <c r="L10" s="65">
        <f>D10+L5</f>
        <v>550</v>
      </c>
      <c r="M10" s="66">
        <f>D10+M5</f>
        <v>565.83333333333337</v>
      </c>
      <c r="N10" s="67"/>
      <c r="O10" s="67"/>
      <c r="P10" s="68"/>
      <c r="Q10" s="68"/>
      <c r="R10" s="3"/>
    </row>
    <row r="11" spans="1:18" ht="8.25" customHeight="1" x14ac:dyDescent="0.15">
      <c r="A11" s="16" t="s">
        <v>6</v>
      </c>
      <c r="B11" s="11">
        <v>20</v>
      </c>
      <c r="C11" s="56">
        <v>9000</v>
      </c>
      <c r="D11" s="57">
        <f t="shared" si="4"/>
        <v>450</v>
      </c>
      <c r="E11" s="58">
        <f>D11+E5</f>
        <v>766.66666666666674</v>
      </c>
      <c r="F11" s="59">
        <f>D11+F5</f>
        <v>741.66666666666674</v>
      </c>
      <c r="G11" s="60">
        <f>D11+G5</f>
        <v>716.66666666666674</v>
      </c>
      <c r="H11" s="61">
        <f>D11+H5</f>
        <v>866.66666666666674</v>
      </c>
      <c r="I11" s="62">
        <f>D11+I5</f>
        <v>690</v>
      </c>
      <c r="J11" s="63">
        <f>D11+J5</f>
        <v>633.33333333333337</v>
      </c>
      <c r="K11" s="64">
        <f>D11+K5</f>
        <v>766.66666666666674</v>
      </c>
      <c r="L11" s="65">
        <f>D11+L5</f>
        <v>600</v>
      </c>
      <c r="M11" s="66">
        <f>D11+M5</f>
        <v>615.83333333333337</v>
      </c>
      <c r="N11" s="67"/>
      <c r="O11" s="67"/>
      <c r="P11" s="68"/>
      <c r="Q11" s="68"/>
      <c r="R11" s="3"/>
    </row>
    <row r="12" spans="1:18" ht="8.25" customHeight="1" x14ac:dyDescent="0.15">
      <c r="A12" s="16" t="s">
        <v>7</v>
      </c>
      <c r="B12" s="11">
        <v>50</v>
      </c>
      <c r="C12" s="56">
        <v>30000</v>
      </c>
      <c r="D12" s="57">
        <f t="shared" si="4"/>
        <v>600</v>
      </c>
      <c r="E12" s="58">
        <f>D12+E5</f>
        <v>916.66666666666674</v>
      </c>
      <c r="F12" s="59">
        <f>D12+F5</f>
        <v>891.66666666666674</v>
      </c>
      <c r="G12" s="60">
        <f>D12+G5</f>
        <v>866.66666666666674</v>
      </c>
      <c r="H12" s="61">
        <f>D12+H5</f>
        <v>1016.6666666666667</v>
      </c>
      <c r="I12" s="62">
        <f>D12+I5</f>
        <v>840</v>
      </c>
      <c r="J12" s="63">
        <f>D12+J5</f>
        <v>783.33333333333337</v>
      </c>
      <c r="K12" s="64">
        <f>D12+K5</f>
        <v>916.66666666666674</v>
      </c>
      <c r="L12" s="65">
        <f>D12+L5</f>
        <v>750</v>
      </c>
      <c r="M12" s="66">
        <f>D12+M5</f>
        <v>765.83333333333337</v>
      </c>
      <c r="N12" s="69">
        <f>D12+N5</f>
        <v>920</v>
      </c>
      <c r="O12" s="70">
        <f>D12+O5</f>
        <v>960</v>
      </c>
      <c r="P12" s="71">
        <f>D12+P5</f>
        <v>1080</v>
      </c>
      <c r="Q12" s="72">
        <f>D12+Q5</f>
        <v>1110</v>
      </c>
      <c r="R12" s="3"/>
    </row>
    <row r="13" spans="1:18" ht="8.25" customHeight="1" x14ac:dyDescent="0.15">
      <c r="A13" s="16" t="s">
        <v>8</v>
      </c>
      <c r="B13" s="11">
        <v>50</v>
      </c>
      <c r="C13" s="56">
        <v>45000</v>
      </c>
      <c r="D13" s="57">
        <f t="shared" si="4"/>
        <v>900</v>
      </c>
      <c r="E13" s="58">
        <f>D13+E6</f>
        <v>1533.3333333333335</v>
      </c>
      <c r="F13" s="59">
        <f>D13+F6</f>
        <v>1483.3333333333335</v>
      </c>
      <c r="G13" s="60">
        <f>D13+G6</f>
        <v>1433.3333333333335</v>
      </c>
      <c r="H13" s="61">
        <f>D13+H6</f>
        <v>1733.3333333333335</v>
      </c>
      <c r="I13" s="62">
        <f>D13+I6</f>
        <v>1380</v>
      </c>
      <c r="J13" s="63">
        <f>D13+J6</f>
        <v>1266.6666666666667</v>
      </c>
      <c r="K13" s="64">
        <f>D13+K6</f>
        <v>1533.3333333333335</v>
      </c>
      <c r="L13" s="65">
        <f>D13+L6</f>
        <v>1200</v>
      </c>
      <c r="M13" s="66">
        <f>D13+M6</f>
        <v>1231.6666666666667</v>
      </c>
      <c r="N13" s="73">
        <f>D13+N6</f>
        <v>1540</v>
      </c>
      <c r="O13" s="74">
        <f>D13+O6</f>
        <v>1620</v>
      </c>
      <c r="P13" s="71">
        <f>D13+P6</f>
        <v>1860</v>
      </c>
      <c r="Q13" s="72">
        <f>D13+Q6</f>
        <v>1920</v>
      </c>
      <c r="R13" s="3"/>
    </row>
    <row r="14" spans="1:18" ht="8.25" customHeight="1" x14ac:dyDescent="0.15">
      <c r="A14" s="16" t="s">
        <v>9</v>
      </c>
      <c r="B14" s="11">
        <v>25</v>
      </c>
      <c r="C14" s="56">
        <v>32000</v>
      </c>
      <c r="D14" s="57">
        <f t="shared" si="4"/>
        <v>1280</v>
      </c>
      <c r="E14" s="67"/>
      <c r="F14" s="67"/>
      <c r="G14" s="75"/>
      <c r="H14" s="75"/>
      <c r="I14" s="67"/>
      <c r="J14" s="67"/>
      <c r="K14" s="67"/>
      <c r="L14" s="67"/>
      <c r="M14" s="76"/>
      <c r="N14" s="77">
        <f>D14+N6</f>
        <v>1920</v>
      </c>
      <c r="O14" s="78">
        <f>D14+O6</f>
        <v>2000</v>
      </c>
      <c r="P14" s="71">
        <f>D14+P6</f>
        <v>2240</v>
      </c>
      <c r="Q14" s="72">
        <f>D14+Q6</f>
        <v>2300</v>
      </c>
      <c r="R14" s="3"/>
    </row>
    <row r="15" spans="1:18" ht="8.25" customHeight="1" x14ac:dyDescent="0.15">
      <c r="A15" s="16" t="s">
        <v>10</v>
      </c>
      <c r="B15" s="11">
        <v>100</v>
      </c>
      <c r="C15" s="56">
        <v>17000</v>
      </c>
      <c r="D15" s="57">
        <f t="shared" si="4"/>
        <v>170</v>
      </c>
      <c r="E15" s="58">
        <f>D15+E5</f>
        <v>486.66666666666669</v>
      </c>
      <c r="F15" s="59">
        <f>D15+F5</f>
        <v>461.66666666666669</v>
      </c>
      <c r="G15" s="60">
        <f>D15+G5</f>
        <v>436.66666666666669</v>
      </c>
      <c r="H15" s="61">
        <f>D15+H5</f>
        <v>586.66666666666674</v>
      </c>
      <c r="I15" s="62">
        <f>D15+I5</f>
        <v>410</v>
      </c>
      <c r="J15" s="63">
        <f>D15+J5</f>
        <v>353.33333333333337</v>
      </c>
      <c r="K15" s="64">
        <f>D15+K5</f>
        <v>486.66666666666669</v>
      </c>
      <c r="L15" s="65">
        <f>D15+L5</f>
        <v>320</v>
      </c>
      <c r="M15" s="66">
        <f>D15+M5</f>
        <v>335.83333333333337</v>
      </c>
      <c r="N15" s="67"/>
      <c r="O15" s="67"/>
      <c r="P15" s="68"/>
      <c r="Q15" s="68"/>
      <c r="R15" s="3"/>
    </row>
    <row r="16" spans="1:18" ht="8.25" customHeight="1" x14ac:dyDescent="0.15">
      <c r="A16" s="16" t="s">
        <v>11</v>
      </c>
      <c r="B16" s="11">
        <v>100</v>
      </c>
      <c r="C16" s="56">
        <v>20000</v>
      </c>
      <c r="D16" s="57">
        <f t="shared" si="4"/>
        <v>200</v>
      </c>
      <c r="E16" s="58">
        <f>D16+E5</f>
        <v>516.66666666666674</v>
      </c>
      <c r="F16" s="59">
        <f>D16+F5</f>
        <v>491.66666666666669</v>
      </c>
      <c r="G16" s="60">
        <f>D16+G5</f>
        <v>466.66666666666669</v>
      </c>
      <c r="H16" s="61">
        <f>D16+H5</f>
        <v>616.66666666666674</v>
      </c>
      <c r="I16" s="62">
        <f>D16+I5</f>
        <v>440</v>
      </c>
      <c r="J16" s="63">
        <f>D16+J5</f>
        <v>383.33333333333337</v>
      </c>
      <c r="K16" s="64">
        <f>D16+K5</f>
        <v>516.66666666666674</v>
      </c>
      <c r="L16" s="65">
        <f>D16+L5</f>
        <v>350</v>
      </c>
      <c r="M16" s="79">
        <f>D16+M5</f>
        <v>365.83333333333337</v>
      </c>
      <c r="N16" s="67"/>
      <c r="O16" s="67"/>
      <c r="P16" s="68"/>
      <c r="Q16" s="68"/>
      <c r="R16" s="3"/>
    </row>
    <row r="17" spans="1:18" s="19" customFormat="1" ht="8.25" customHeight="1" x14ac:dyDescent="0.2">
      <c r="A17" s="17" t="s">
        <v>12</v>
      </c>
      <c r="B17" s="18">
        <v>25</v>
      </c>
      <c r="C17" s="80">
        <v>34000</v>
      </c>
      <c r="D17" s="57">
        <f t="shared" si="4"/>
        <v>1360</v>
      </c>
      <c r="E17" s="81">
        <f>D17+E6</f>
        <v>1993.3333333333335</v>
      </c>
      <c r="F17" s="82">
        <f>D17+F6</f>
        <v>1943.3333333333335</v>
      </c>
      <c r="G17" s="83">
        <f>D17+G6</f>
        <v>1893.3333333333335</v>
      </c>
      <c r="H17" s="84">
        <f>D17+H6</f>
        <v>2193.3333333333335</v>
      </c>
      <c r="I17" s="85">
        <f>D17+I6</f>
        <v>1840</v>
      </c>
      <c r="J17" s="86">
        <f>D17+J6</f>
        <v>1726.6666666666667</v>
      </c>
      <c r="K17" s="87">
        <f>D17+K6</f>
        <v>1993.3333333333335</v>
      </c>
      <c r="L17" s="88">
        <f>D17+L6</f>
        <v>1660</v>
      </c>
      <c r="M17" s="89">
        <f>D17+M6</f>
        <v>1691.6666666666667</v>
      </c>
      <c r="N17" s="90"/>
      <c r="O17" s="90"/>
      <c r="P17" s="91"/>
      <c r="Q17" s="91"/>
    </row>
    <row r="18" spans="1:18" s="19" customFormat="1" ht="8.25" customHeight="1" x14ac:dyDescent="0.2">
      <c r="A18" s="17" t="s">
        <v>13</v>
      </c>
      <c r="B18" s="18">
        <v>25</v>
      </c>
      <c r="C18" s="80">
        <v>42000</v>
      </c>
      <c r="D18" s="57">
        <f t="shared" si="4"/>
        <v>1680</v>
      </c>
      <c r="E18" s="81">
        <f>D18+E6</f>
        <v>2313.3333333333335</v>
      </c>
      <c r="F18" s="82">
        <f>D18+F6</f>
        <v>2263.3333333333335</v>
      </c>
      <c r="G18" s="83">
        <f>D18+G6</f>
        <v>2213.3333333333335</v>
      </c>
      <c r="H18" s="84">
        <f>D18+H6</f>
        <v>2513.3333333333335</v>
      </c>
      <c r="I18" s="85">
        <f>D18+I6</f>
        <v>2160</v>
      </c>
      <c r="J18" s="86">
        <f>D18+J6</f>
        <v>2046.6666666666667</v>
      </c>
      <c r="K18" s="92">
        <f>D18+K6</f>
        <v>2313.3333333333335</v>
      </c>
      <c r="L18" s="93">
        <f>D18+L6</f>
        <v>1980</v>
      </c>
      <c r="M18" s="89">
        <f>D18+M6</f>
        <v>2011.6666666666667</v>
      </c>
      <c r="N18" s="80"/>
      <c r="O18" s="80"/>
      <c r="P18" s="91"/>
      <c r="Q18" s="91"/>
    </row>
    <row r="19" spans="1:18" s="19" customFormat="1" ht="8.25" customHeight="1" x14ac:dyDescent="0.2">
      <c r="A19" s="17" t="s">
        <v>14</v>
      </c>
      <c r="B19" s="18">
        <v>25</v>
      </c>
      <c r="C19" s="80">
        <v>45000</v>
      </c>
      <c r="D19" s="57">
        <f t="shared" si="4"/>
        <v>1800</v>
      </c>
      <c r="E19" s="81">
        <f>D19+E6</f>
        <v>2433.3333333333335</v>
      </c>
      <c r="F19" s="82">
        <f>D19+F6</f>
        <v>2383.3333333333335</v>
      </c>
      <c r="G19" s="83">
        <f>D19+G6</f>
        <v>2333.3333333333335</v>
      </c>
      <c r="H19" s="84">
        <f>D19+H6</f>
        <v>2633.3333333333335</v>
      </c>
      <c r="I19" s="85">
        <f>D19+I6</f>
        <v>2280</v>
      </c>
      <c r="J19" s="86">
        <f>D19+J6</f>
        <v>2166.6666666666665</v>
      </c>
      <c r="K19" s="92">
        <f>D19+K6</f>
        <v>2433.3333333333335</v>
      </c>
      <c r="L19" s="93">
        <f>D19+L6</f>
        <v>2100</v>
      </c>
      <c r="M19" s="89">
        <f>D19+M6</f>
        <v>2131.6666666666665</v>
      </c>
      <c r="N19" s="80"/>
      <c r="O19" s="80"/>
      <c r="P19" s="91"/>
      <c r="Q19" s="91"/>
    </row>
    <row r="20" spans="1:18" ht="8.25" customHeight="1" x14ac:dyDescent="0.2">
      <c r="A20" s="20"/>
      <c r="B20" s="21"/>
      <c r="C20" s="21"/>
      <c r="D20" s="22"/>
      <c r="E20" s="23"/>
      <c r="F20" s="23"/>
      <c r="G20" s="24"/>
      <c r="H20" s="24"/>
      <c r="I20" s="23"/>
      <c r="J20" s="23"/>
      <c r="K20" s="23"/>
      <c r="L20" s="25"/>
      <c r="M20" s="26"/>
      <c r="N20" s="26"/>
      <c r="O20" s="26"/>
      <c r="Q20" s="4"/>
      <c r="R20" s="3"/>
    </row>
    <row r="21" spans="1:18" ht="12" customHeight="1" x14ac:dyDescent="0.2">
      <c r="A21" s="1" t="s">
        <v>30</v>
      </c>
      <c r="B21" s="2"/>
      <c r="C21" s="2"/>
      <c r="D21" s="2"/>
      <c r="E21" s="2"/>
      <c r="F21" s="2"/>
      <c r="G21" s="27"/>
      <c r="H21" s="27"/>
      <c r="I21" s="2"/>
      <c r="K21" s="2"/>
      <c r="M21" s="28"/>
      <c r="N21" s="28"/>
      <c r="O21" s="28"/>
      <c r="P21" s="3"/>
      <c r="R21" s="3"/>
    </row>
    <row r="22" spans="1:18" ht="81" customHeight="1" x14ac:dyDescent="0.15">
      <c r="A22" s="55" t="s">
        <v>46</v>
      </c>
      <c r="B22" s="5" t="s">
        <v>31</v>
      </c>
      <c r="C22" s="5" t="s">
        <v>32</v>
      </c>
      <c r="D22" s="5" t="s">
        <v>33</v>
      </c>
      <c r="E22" s="5" t="s">
        <v>34</v>
      </c>
      <c r="F22" s="5" t="s">
        <v>61</v>
      </c>
      <c r="G22" s="6" t="s">
        <v>35</v>
      </c>
      <c r="H22" s="6" t="s">
        <v>36</v>
      </c>
      <c r="I22" s="5" t="s">
        <v>37</v>
      </c>
      <c r="J22" s="5" t="s">
        <v>38</v>
      </c>
      <c r="K22" s="5" t="s">
        <v>39</v>
      </c>
      <c r="L22" s="5" t="s">
        <v>40</v>
      </c>
      <c r="M22" s="5" t="s">
        <v>41</v>
      </c>
      <c r="N22" s="29"/>
      <c r="O22" s="29"/>
      <c r="P22" s="3"/>
      <c r="R22" s="3"/>
    </row>
    <row r="23" spans="1:18" ht="8.25" customHeight="1" x14ac:dyDescent="0.15">
      <c r="A23" s="7" t="s">
        <v>27</v>
      </c>
      <c r="B23" s="8"/>
      <c r="C23" s="9"/>
      <c r="D23" s="10"/>
      <c r="E23" s="94">
        <v>38000</v>
      </c>
      <c r="F23" s="94">
        <v>35000</v>
      </c>
      <c r="G23" s="95">
        <v>32000</v>
      </c>
      <c r="H23" s="95">
        <v>50000</v>
      </c>
      <c r="I23" s="94">
        <v>24000</v>
      </c>
      <c r="J23" s="94">
        <v>22000</v>
      </c>
      <c r="K23" s="96">
        <v>38000</v>
      </c>
      <c r="L23" s="94">
        <v>18000</v>
      </c>
      <c r="M23" s="96">
        <v>19900</v>
      </c>
      <c r="P23" s="3"/>
      <c r="R23" s="3"/>
    </row>
    <row r="24" spans="1:18" s="30" customFormat="1" ht="8.25" customHeight="1" x14ac:dyDescent="0.15">
      <c r="A24" s="7" t="s">
        <v>59</v>
      </c>
      <c r="B24" s="11"/>
      <c r="C24" s="12"/>
      <c r="D24" s="12"/>
      <c r="E24" s="97">
        <f>E23/120</f>
        <v>316.66666666666669</v>
      </c>
      <c r="F24" s="97">
        <f>F23/120</f>
        <v>291.66666666666669</v>
      </c>
      <c r="G24" s="98">
        <f>G23/120</f>
        <v>266.66666666666669</v>
      </c>
      <c r="H24" s="98">
        <f>H23/120</f>
        <v>416.66666666666669</v>
      </c>
      <c r="I24" s="97">
        <f>I23/100</f>
        <v>240</v>
      </c>
      <c r="J24" s="97">
        <f>J23/120</f>
        <v>183.33333333333334</v>
      </c>
      <c r="K24" s="97">
        <f>K23/120</f>
        <v>316.66666666666669</v>
      </c>
      <c r="L24" s="97">
        <f>L23/120</f>
        <v>150</v>
      </c>
      <c r="M24" s="97">
        <f>M23/120</f>
        <v>165.83333333333334</v>
      </c>
    </row>
    <row r="25" spans="1:18" ht="8.25" customHeight="1" x14ac:dyDescent="0.15">
      <c r="A25" s="31"/>
      <c r="B25" s="11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5"/>
      <c r="P25" s="3"/>
      <c r="R25" s="3"/>
    </row>
    <row r="26" spans="1:18" ht="8.25" customHeight="1" x14ac:dyDescent="0.15">
      <c r="A26" s="16" t="s">
        <v>43</v>
      </c>
      <c r="B26" s="11">
        <v>20</v>
      </c>
      <c r="C26" s="56">
        <v>7000</v>
      </c>
      <c r="D26" s="57">
        <f>C26/B26</f>
        <v>350</v>
      </c>
      <c r="E26" s="117">
        <f>E24/5+D26</f>
        <v>413.33333333333331</v>
      </c>
      <c r="F26" s="118">
        <f>F24/5+D26</f>
        <v>408.33333333333331</v>
      </c>
      <c r="G26" s="119">
        <f>G24/5+D26</f>
        <v>403.33333333333331</v>
      </c>
      <c r="H26" s="120">
        <f>H24/5+D26</f>
        <v>433.33333333333337</v>
      </c>
      <c r="I26" s="103">
        <f>I24/5+D26</f>
        <v>398</v>
      </c>
      <c r="J26" s="121">
        <f>J24/5+D26</f>
        <v>386.66666666666669</v>
      </c>
      <c r="K26" s="122">
        <f>K24/5+D26</f>
        <v>413.33333333333331</v>
      </c>
      <c r="L26" s="104">
        <f>L24/5+D26</f>
        <v>380</v>
      </c>
      <c r="M26" s="124">
        <f>M24/5+D26</f>
        <v>383.16666666666669</v>
      </c>
      <c r="P26" s="3"/>
      <c r="R26" s="3"/>
    </row>
    <row r="27" spans="1:18" ht="8.25" customHeight="1" x14ac:dyDescent="0.15">
      <c r="A27" s="16" t="s">
        <v>44</v>
      </c>
      <c r="B27" s="11">
        <v>20</v>
      </c>
      <c r="C27" s="56">
        <v>8000</v>
      </c>
      <c r="D27" s="57">
        <f t="shared" ref="D27:D28" si="5">C27/B27</f>
        <v>400</v>
      </c>
      <c r="E27" s="117">
        <f>E24/4+D27</f>
        <v>479.16666666666669</v>
      </c>
      <c r="F27" s="118">
        <f>F24/5+D27</f>
        <v>458.33333333333331</v>
      </c>
      <c r="G27" s="119">
        <f>G24/4+D27</f>
        <v>466.66666666666669</v>
      </c>
      <c r="H27" s="120">
        <f>H24/4+D27</f>
        <v>504.16666666666669</v>
      </c>
      <c r="I27" s="103">
        <f>I24/4+D27</f>
        <v>460</v>
      </c>
      <c r="J27" s="121">
        <f>J24/4+D27</f>
        <v>445.83333333333331</v>
      </c>
      <c r="K27" s="122">
        <f>K24/4+D27</f>
        <v>479.16666666666669</v>
      </c>
      <c r="L27" s="123">
        <f>L24/4+D27</f>
        <v>437.5</v>
      </c>
      <c r="M27" s="124">
        <f>M24/4+D27</f>
        <v>441.45833333333331</v>
      </c>
      <c r="P27" s="3"/>
      <c r="R27" s="3"/>
    </row>
    <row r="28" spans="1:18" ht="8.25" customHeight="1" x14ac:dyDescent="0.15">
      <c r="A28" s="16" t="s">
        <v>45</v>
      </c>
      <c r="B28" s="11">
        <v>20</v>
      </c>
      <c r="C28" s="56">
        <v>9000</v>
      </c>
      <c r="D28" s="57">
        <f t="shared" si="5"/>
        <v>450</v>
      </c>
      <c r="E28" s="117">
        <f>E24/3+D28</f>
        <v>555.55555555555554</v>
      </c>
      <c r="F28" s="118">
        <f>F24/3+D28</f>
        <v>547.22222222222217</v>
      </c>
      <c r="G28" s="119">
        <f>G24/3+D28</f>
        <v>538.88888888888891</v>
      </c>
      <c r="H28" s="120">
        <f>H24/3+D28</f>
        <v>588.88888888888891</v>
      </c>
      <c r="I28" s="103">
        <f>I24/3+D28</f>
        <v>530</v>
      </c>
      <c r="J28" s="121">
        <f>J24/3+D28</f>
        <v>511.11111111111109</v>
      </c>
      <c r="K28" s="122">
        <f>K24/3+D28</f>
        <v>555.55555555555554</v>
      </c>
      <c r="L28" s="104">
        <f>L24/3+D28</f>
        <v>500</v>
      </c>
      <c r="M28" s="124">
        <f>M24/3+D28</f>
        <v>505.27777777777777</v>
      </c>
      <c r="P28" s="3"/>
      <c r="R28" s="3"/>
    </row>
    <row r="29" spans="1:18" ht="8.25" customHeight="1" x14ac:dyDescent="0.15">
      <c r="A29" s="32"/>
      <c r="B29" s="33"/>
      <c r="C29" s="34"/>
      <c r="D29" s="35"/>
      <c r="E29" s="36"/>
      <c r="F29" s="35"/>
      <c r="G29" s="35"/>
      <c r="H29" s="35"/>
      <c r="I29" s="35"/>
      <c r="J29" s="35"/>
      <c r="K29" s="35"/>
      <c r="L29" s="37"/>
      <c r="M29" s="38"/>
      <c r="P29" s="3"/>
      <c r="R29" s="3"/>
    </row>
    <row r="30" spans="1:18" ht="8.25" customHeight="1" x14ac:dyDescent="0.15">
      <c r="A30" s="105" t="s">
        <v>47</v>
      </c>
      <c r="B30" s="39"/>
      <c r="D30" s="40"/>
      <c r="E30" s="40"/>
      <c r="P30" s="3"/>
      <c r="R30" s="3"/>
    </row>
    <row r="31" spans="1:18" ht="8.25" customHeight="1" x14ac:dyDescent="0.15">
      <c r="A31" s="106" t="s">
        <v>48</v>
      </c>
      <c r="B31" s="40"/>
      <c r="C31" s="40"/>
      <c r="D31" s="40"/>
      <c r="E31" s="40"/>
      <c r="P31" s="3"/>
      <c r="R31" s="3"/>
    </row>
    <row r="32" spans="1:18" ht="8.25" customHeight="1" x14ac:dyDescent="0.15">
      <c r="A32" s="40"/>
      <c r="B32" s="40"/>
      <c r="C32" s="40"/>
      <c r="D32" s="40"/>
      <c r="E32" s="40"/>
    </row>
    <row r="33" spans="1:18" ht="8.25" customHeight="1" x14ac:dyDescent="0.15">
      <c r="A33" s="2" t="s">
        <v>49</v>
      </c>
      <c r="B33" s="2"/>
      <c r="C33" s="41"/>
      <c r="D33" s="39"/>
      <c r="E33" s="112"/>
      <c r="F33" s="112"/>
      <c r="G33" s="112"/>
      <c r="H33" s="112"/>
      <c r="I33" s="112"/>
      <c r="J33" s="112"/>
      <c r="K33" s="112"/>
      <c r="L33" s="112"/>
      <c r="M33" s="112"/>
      <c r="N33" s="39"/>
      <c r="O33" s="39"/>
      <c r="P33" s="3"/>
      <c r="R33" s="3"/>
    </row>
    <row r="34" spans="1:18" ht="8.25" customHeight="1" x14ac:dyDescent="0.15">
      <c r="A34" s="107" t="s">
        <v>50</v>
      </c>
      <c r="B34" s="108" t="s">
        <v>51</v>
      </c>
      <c r="C34" s="109" t="s">
        <v>52</v>
      </c>
      <c r="D34" s="39"/>
      <c r="E34" s="113"/>
      <c r="F34" s="113"/>
      <c r="G34" s="113"/>
      <c r="H34" s="113"/>
      <c r="I34" s="113"/>
      <c r="J34" s="113"/>
      <c r="K34" s="113"/>
      <c r="L34" s="113"/>
      <c r="M34" s="113"/>
      <c r="N34" s="39"/>
      <c r="O34" s="39"/>
      <c r="P34" s="3"/>
      <c r="R34" s="3"/>
    </row>
    <row r="35" spans="1:18" ht="8.25" customHeight="1" x14ac:dyDescent="0.15">
      <c r="A35" s="114">
        <v>486</v>
      </c>
      <c r="B35" s="115">
        <v>5</v>
      </c>
      <c r="C35" s="116">
        <f>B35*A35</f>
        <v>2430</v>
      </c>
      <c r="D35" s="39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42"/>
      <c r="P35" s="3"/>
      <c r="R35" s="3"/>
    </row>
    <row r="36" spans="1:18" ht="8.25" customHeight="1" x14ac:dyDescent="0.15">
      <c r="A36" s="114"/>
      <c r="B36" s="115"/>
      <c r="C36" s="116"/>
      <c r="D36" s="39"/>
      <c r="H36" s="3"/>
      <c r="I36" s="39"/>
      <c r="K36" s="39"/>
      <c r="L36" s="39"/>
      <c r="M36" s="39"/>
      <c r="N36" s="39"/>
      <c r="O36" s="39"/>
      <c r="P36" s="3"/>
      <c r="R36" s="3"/>
    </row>
    <row r="37" spans="1:18" ht="8.25" customHeight="1" x14ac:dyDescent="0.15">
      <c r="A37" s="43"/>
      <c r="C37" s="39"/>
      <c r="D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"/>
      <c r="R37" s="3"/>
    </row>
    <row r="38" spans="1:18" ht="10.5" customHeight="1" x14ac:dyDescent="0.2">
      <c r="A38" s="44" t="s">
        <v>53</v>
      </c>
      <c r="B38" s="45"/>
      <c r="C38" s="45"/>
      <c r="D38" s="45"/>
      <c r="E38" s="45"/>
      <c r="F38" s="45"/>
      <c r="G38" s="46"/>
      <c r="H38" s="46"/>
      <c r="I38" s="45"/>
      <c r="J38" s="45"/>
      <c r="K38" s="45"/>
      <c r="L38" s="45"/>
      <c r="M38" s="47"/>
      <c r="N38" s="47"/>
      <c r="O38" s="47"/>
      <c r="P38" s="46"/>
    </row>
    <row r="39" spans="1:18" ht="10.5" customHeight="1" x14ac:dyDescent="0.2">
      <c r="A39" s="44"/>
      <c r="B39" s="48"/>
      <c r="C39" s="45"/>
      <c r="D39" s="45"/>
      <c r="E39" s="45"/>
      <c r="F39" s="45"/>
      <c r="G39" s="46"/>
      <c r="H39" s="46"/>
      <c r="I39" s="45"/>
      <c r="J39" s="45"/>
      <c r="K39" s="45"/>
      <c r="L39" s="45"/>
      <c r="M39" s="45"/>
      <c r="N39" s="45"/>
      <c r="O39" s="45"/>
      <c r="P39" s="46"/>
    </row>
    <row r="40" spans="1:18" ht="10.5" customHeight="1" x14ac:dyDescent="0.2">
      <c r="A40" s="44"/>
      <c r="B40" s="48"/>
      <c r="C40" s="45"/>
      <c r="D40" s="45"/>
      <c r="E40" s="45"/>
      <c r="F40" s="45"/>
      <c r="G40" s="46"/>
      <c r="H40" s="46"/>
      <c r="I40" s="45"/>
      <c r="J40" s="45"/>
      <c r="K40" s="45"/>
      <c r="L40" s="45"/>
      <c r="M40" s="45"/>
      <c r="N40" s="45"/>
      <c r="O40" s="45"/>
      <c r="P40" s="46"/>
    </row>
    <row r="41" spans="1:18" ht="10.5" customHeight="1" x14ac:dyDescent="0.2">
      <c r="A41" s="49" t="s">
        <v>54</v>
      </c>
      <c r="B41" s="45"/>
      <c r="C41" s="48"/>
      <c r="D41" s="48"/>
      <c r="E41" s="48"/>
      <c r="F41" s="48"/>
      <c r="G41" s="50"/>
      <c r="H41" s="50"/>
      <c r="I41" s="51"/>
      <c r="J41" s="47"/>
      <c r="K41" s="45"/>
      <c r="L41" s="45"/>
      <c r="M41" s="45"/>
      <c r="N41" s="45"/>
      <c r="O41" s="45"/>
      <c r="P41" s="46"/>
    </row>
    <row r="42" spans="1:18" ht="10.5" customHeight="1" x14ac:dyDescent="0.2">
      <c r="A42" s="52"/>
      <c r="B42" s="47"/>
      <c r="C42" s="47"/>
      <c r="D42" s="53"/>
      <c r="E42" s="48"/>
      <c r="F42" s="48"/>
      <c r="G42" s="50"/>
      <c r="H42" s="50"/>
      <c r="I42" s="45"/>
      <c r="J42" s="45"/>
      <c r="K42" s="45"/>
      <c r="L42" s="45"/>
      <c r="M42" s="45"/>
      <c r="N42" s="45"/>
      <c r="O42" s="45"/>
      <c r="P42" s="46"/>
    </row>
    <row r="43" spans="1:18" ht="10.5" customHeight="1" x14ac:dyDescent="0.2">
      <c r="A43" s="54"/>
      <c r="B43" s="54"/>
      <c r="C43" s="54"/>
      <c r="D43" s="45"/>
      <c r="E43" s="45"/>
      <c r="F43" s="45"/>
      <c r="G43" s="46"/>
      <c r="H43" s="46"/>
      <c r="I43" s="45"/>
      <c r="J43" s="45"/>
      <c r="K43" s="45"/>
      <c r="L43" s="45"/>
      <c r="M43" s="45"/>
      <c r="N43" s="45"/>
      <c r="O43" s="45"/>
      <c r="P43" s="46"/>
    </row>
    <row r="44" spans="1:18" ht="10.5" customHeight="1" x14ac:dyDescent="0.2">
      <c r="A44" s="110" t="s">
        <v>55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1:18" ht="10.5" customHeight="1" x14ac:dyDescent="0.2">
      <c r="A45" s="111" t="s">
        <v>56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</sheetData>
  <mergeCells count="8">
    <mergeCell ref="A44:P44"/>
    <mergeCell ref="A45:P45"/>
    <mergeCell ref="E33:M33"/>
    <mergeCell ref="E34:M34"/>
    <mergeCell ref="A35:A36"/>
    <mergeCell ref="B35:B36"/>
    <mergeCell ref="C35:C36"/>
    <mergeCell ref="E35:N35"/>
  </mergeCells>
  <phoneticPr fontId="23" type="noConversion"/>
  <hyperlinks>
    <hyperlink ref="A38" r:id="rId1" display="This document is available in electronic form for you to enter your own ribbon costs etc. Simply email info@ribbonprint.com to request this."/>
  </hyperlinks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landscape" r:id="rId2"/>
  <headerFooter scaleWithDoc="0" alignWithMargins="0"/>
  <ignoredErrors>
    <ignoredError sqref="I5:I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user-pc</cp:lastModifiedBy>
  <cp:revision>1</cp:revision>
  <cp:lastPrinted>2018-05-15T12:41:42Z</cp:lastPrinted>
  <dcterms:created xsi:type="dcterms:W3CDTF">2006-11-28T13:42:48Z</dcterms:created>
  <dcterms:modified xsi:type="dcterms:W3CDTF">2018-11-08T02:19:26Z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